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'расходы'!$A$1:$I$178</definedName>
  </definedNames>
  <calcPr fullCalcOnLoad="1"/>
</workbook>
</file>

<file path=xl/sharedStrings.xml><?xml version="1.0" encoding="utf-8"?>
<sst xmlns="http://schemas.openxmlformats.org/spreadsheetml/2006/main" count="742" uniqueCount="184">
  <si>
    <t>ОТЧЕТ</t>
  </si>
  <si>
    <t>Наименование</t>
  </si>
  <si>
    <t>Раздел</t>
  </si>
  <si>
    <t>Целевая статья</t>
  </si>
  <si>
    <t>Неисполненные назначения</t>
  </si>
  <si>
    <t>01</t>
  </si>
  <si>
    <t>02</t>
  </si>
  <si>
    <t>Глава муниципального образования</t>
  </si>
  <si>
    <t>04</t>
  </si>
  <si>
    <t>Резервные фонды</t>
  </si>
  <si>
    <t>11</t>
  </si>
  <si>
    <t>Национальная оборона</t>
  </si>
  <si>
    <t>03</t>
  </si>
  <si>
    <t>Национальная безопасность и правоохранительная деятельность</t>
  </si>
  <si>
    <t>10</t>
  </si>
  <si>
    <t>09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</si>
  <si>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</si>
  <si>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</si>
  <si>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</si>
  <si>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</si>
  <si>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</si>
  <si>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</si>
  <si>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Социальная политика</t>
  </si>
  <si>
    <t>121</t>
  </si>
  <si>
    <t>Расходы на содержание муниципальных органов и обеспечение их функций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</si>
  <si>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</si>
  <si>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</si>
  <si>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</si>
  <si>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</si>
  <si>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</si>
  <si>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850</t>
  </si>
  <si>
    <t>851</t>
  </si>
  <si>
    <t>Уплата прочих налогов, сборов и иных платежей</t>
  </si>
  <si>
    <t>852</t>
  </si>
  <si>
    <t>Резервный фонд администрации муниципального образования</t>
  </si>
  <si>
    <t>Резервные средства</t>
  </si>
  <si>
    <t>870</t>
  </si>
  <si>
    <t>Мобилизационная и вневойсковая подготовка</t>
  </si>
  <si>
    <t>Обеспечение мобилизационной и вневойсковой подготовки</t>
  </si>
  <si>
    <t>Поддержка коммунального хозяйства</t>
  </si>
  <si>
    <t xml:space="preserve">Культура </t>
  </si>
  <si>
    <t>111</t>
  </si>
  <si>
    <t>112</t>
  </si>
  <si>
    <t>Пенсионное обеспечение</t>
  </si>
  <si>
    <t>Доплаты к пенсиям, дополнительное пенсионное обеспечение</t>
  </si>
  <si>
    <t>% исполнения</t>
  </si>
  <si>
    <t>Подраздел</t>
  </si>
  <si>
    <t>Вид расходов</t>
  </si>
  <si>
    <t>Общегосударственные вопросы</t>
  </si>
  <si>
    <t>Функционирование высшего должностного лица субъекта РФ и муниципального образования.</t>
  </si>
  <si>
    <t>Обеспечение функционирования Главы муниципального образования</t>
  </si>
  <si>
    <t>210 00 00000</t>
  </si>
  <si>
    <t>211 00 00000</t>
  </si>
  <si>
    <t>211 00 90010</t>
  </si>
  <si>
    <t xml:space="preserve"> 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</si>
  <si>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</si>
  <si>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</si>
  <si>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</si>
  <si>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</si>
  <si>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220 00 00000</t>
  </si>
  <si>
    <t>221 00 00000</t>
  </si>
  <si>
    <t>221 00 90010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</si>
  <si>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</si>
  <si>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</si>
  <si>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</si>
  <si>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</si>
  <si>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</si>
  <si>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</si>
  <si>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</si>
  <si>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>Уплата налога на имущество организаций</t>
  </si>
  <si>
    <t xml:space="preserve">Уплата прочих налогов, сборов 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</si>
  <si>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</si>
  <si>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</si>
  <si>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</si>
  <si>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</si>
  <si>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</si>
  <si>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</si>
  <si>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</si>
  <si>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230 00 00000</t>
  </si>
  <si>
    <t>Иные межбюджетные трансферты</t>
  </si>
  <si>
    <t>231 00 90010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</si>
  <si>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</si>
  <si>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</si>
  <si>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проведения выборов и референдумов</t>
  </si>
  <si>
    <t>07</t>
  </si>
  <si>
    <t>241 00 90010</t>
  </si>
  <si>
    <t>Проведение выборов представительных органов муниципальных образований</t>
  </si>
  <si>
    <t>Субсидии бюджетным учреждениям на иные цели</t>
  </si>
  <si>
    <t>612</t>
  </si>
  <si>
    <t xml:space="preserve">Резервный фонд администрации  </t>
  </si>
  <si>
    <t>250 00 00000</t>
  </si>
  <si>
    <t>251 00 90010</t>
  </si>
  <si>
    <t>270 00 00000</t>
  </si>
  <si>
    <t>Осуществление первичного воинского учета на территориях, где отсутствуют военные комиссариаты</t>
  </si>
  <si>
    <t>271 00 51180</t>
  </si>
  <si>
    <t>Обеспечение пожарной безопасности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</si>
  <si>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</si>
  <si>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</si>
  <si>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</si>
  <si>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</si>
  <si>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</si>
  <si>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Национальная  экономика</t>
  </si>
  <si>
    <t>Дорожное хозяйство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</si>
  <si>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</si>
  <si>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</si>
  <si>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</si>
  <si>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</si>
  <si>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</si>
  <si>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</si>
  <si>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</si>
  <si>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</si>
  <si>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</si>
  <si>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</si>
  <si>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</si>
  <si>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Жилищно-коммунальное хозяйство</t>
  </si>
  <si>
    <t>жилищное хозяйство</t>
  </si>
  <si>
    <t>Поддержка жилищного хозяйства</t>
  </si>
  <si>
    <t>310 00 00000</t>
  </si>
  <si>
    <t>311 00 90010</t>
  </si>
  <si>
    <t>Закупка товаров, работ, услуг в целях капитального ремонта государственного имущества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</si>
  <si>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</si>
  <si>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</si>
  <si>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</si>
  <si>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320 00 00000</t>
  </si>
  <si>
    <t>321 00 90010</t>
  </si>
  <si>
    <t>361 00 90010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</si>
  <si>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</si>
  <si>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</si>
  <si>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</si>
  <si>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</si>
  <si>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</si>
  <si>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331 00 88350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</si>
  <si>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</si>
  <si>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</si>
  <si>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</si>
  <si>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</si>
  <si>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</si>
  <si>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</si>
  <si>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</si>
  <si>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</si>
  <si>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</si>
  <si>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</si>
  <si>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</si>
  <si>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</si>
  <si>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ИТОГО по муниципальному образованию</t>
  </si>
  <si>
    <t>Сумма, руб.</t>
  </si>
  <si>
    <t>311 00 95020</t>
  </si>
  <si>
    <t>412</t>
  </si>
  <si>
    <t>Обеспечение мероприятий  по переселению граждан из аварийного жилищного фонда осуществляемых за счет средств,поступивших от Фонда</t>
  </si>
  <si>
    <t>410</t>
  </si>
  <si>
    <t>Бюджетные инвестиции на строительство объектов недвижимого имущества в государственную (муниципальную) собственность</t>
  </si>
  <si>
    <t>310 00 95020</t>
  </si>
  <si>
    <t>Другие общегосударственные вопросы</t>
  </si>
  <si>
    <t>13</t>
  </si>
  <si>
    <t>312</t>
  </si>
  <si>
    <t>Иные бюджетные ассигнования</t>
  </si>
  <si>
    <t>Исполнение судебных актов</t>
  </si>
  <si>
    <t>800</t>
  </si>
  <si>
    <t>830</t>
  </si>
  <si>
    <t>Другие вопросы в области жилищно-коммунального хозяйства</t>
  </si>
  <si>
    <t>341 00 88370</t>
  </si>
  <si>
    <t>351 00 78240</t>
  </si>
  <si>
    <t>Исполнение судебных актов Российской Федерации и мировых соглашений</t>
  </si>
  <si>
    <t>831</t>
  </si>
  <si>
    <t>301 00 88380</t>
  </si>
  <si>
    <t>321 00 88380</t>
  </si>
  <si>
    <t>331 00 88380</t>
  </si>
  <si>
    <t>351 00 88380</t>
  </si>
  <si>
    <t>Межбюджетные трансферты</t>
  </si>
  <si>
    <t>540</t>
  </si>
  <si>
    <t>500</t>
  </si>
  <si>
    <t>221 00 88380</t>
  </si>
  <si>
    <t>301 00 00000</t>
  </si>
  <si>
    <t>331 00 S8420</t>
  </si>
  <si>
    <t>331 F2 55550</t>
  </si>
  <si>
    <t>Другие врпросы в области национальной экономики</t>
  </si>
  <si>
    <t>331 00 S8530</t>
  </si>
  <si>
    <t>Реализация мероприятий по содействию трудоустройству несовершеннослетних граждан на территории Архангельской области</t>
  </si>
  <si>
    <t>Приложение №2 к решению Муниципального Совета</t>
  </si>
  <si>
    <t>Об исполнении местного бюджета за  2019 год по разделам, подразделам, целевым статьям и видам расходов функциональной классификации расходов бюджетов Российской Федерации</t>
  </si>
  <si>
    <t>541 00 78680</t>
  </si>
  <si>
    <t>351 00 88270</t>
  </si>
  <si>
    <t xml:space="preserve">Исполнено </t>
  </si>
  <si>
    <t xml:space="preserve">МО "Оксовское" от 05 марта  2020 года № 164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</si>
</sst>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_-* #,##0.0_р_._-;\-* #,##0.0_р_._-;_-* &quot;-&quot;??_р_._-;_-@_-"/>
    <numFmt numFmtId="202" formatCode="0.0%"/>
    <numFmt numFmtId="203" formatCode="_-* #,##0_р_._-;\-* #,##0_р_._-;_-* &quot;-&quot;??_р_._-;_-@_-"/>
    <numFmt numFmtId="204" formatCode="_-* #,##0.0_р_._-;\-* #,##0.0_р_._-;_-* &quot;-&quot;?_р_._-;_-@_-"/>
    <numFmt numFmtId="205" formatCode="0.0000000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</numFmts>
  <fonts count="47">
    <font>
      <sz val="10"/>
      <name val="Arial"/>
      <family val="0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96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96" fontId="11" fillId="0" borderId="12" xfId="6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49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center"/>
    </xf>
    <xf numFmtId="196" fontId="10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2" fontId="10" fillId="0" borderId="10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2" xfId="53" applyFont="1" applyFill="1" applyBorder="1" applyAlignment="1">
      <alignment vertical="top" wrapText="1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0" fillId="0" borderId="12" xfId="53" applyFont="1" applyFill="1" applyBorder="1" applyAlignment="1">
      <alignment vertical="top" wrapText="1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justify" vertical="top"/>
    </xf>
    <xf numFmtId="196" fontId="11" fillId="0" borderId="10" xfId="6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0" fillId="0" borderId="10" xfId="53" applyNumberFormat="1" applyFont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201" fontId="11" fillId="0" borderId="10" xfId="6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01" fontId="10" fillId="0" borderId="10" xfId="61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03" fontId="10" fillId="0" borderId="10" xfId="61" applyNumberFormat="1" applyFont="1" applyBorder="1" applyAlignment="1">
      <alignment horizontal="center" vertical="center"/>
    </xf>
    <xf numFmtId="203" fontId="10" fillId="0" borderId="14" xfId="61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top"/>
    </xf>
    <xf numFmtId="0" fontId="10" fillId="0" borderId="15" xfId="0" applyFont="1" applyBorder="1" applyAlignment="1">
      <alignment horizontal="justify" vertical="top"/>
    </xf>
    <xf numFmtId="0" fontId="11" fillId="0" borderId="12" xfId="61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/>
    </xf>
    <xf numFmtId="204" fontId="11" fillId="0" borderId="10" xfId="6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/>
    </xf>
    <xf numFmtId="0" fontId="11" fillId="0" borderId="10" xfId="0" applyFont="1" applyFill="1" applyBorder="1" applyAlignment="1">
      <alignment horizontal="justify" vertical="top"/>
    </xf>
    <xf numFmtId="1" fontId="10" fillId="0" borderId="10" xfId="0" applyNumberFormat="1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2" fontId="11" fillId="0" borderId="12" xfId="61" applyNumberFormat="1" applyFont="1" applyBorder="1" applyAlignment="1">
      <alignment horizontal="center" vertical="center"/>
    </xf>
    <xf numFmtId="2" fontId="11" fillId="0" borderId="10" xfId="61" applyNumberFormat="1" applyFont="1" applyBorder="1" applyAlignment="1">
      <alignment horizontal="center" vertical="center"/>
    </xf>
    <xf numFmtId="2" fontId="10" fillId="0" borderId="10" xfId="61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2" xfId="61" applyNumberFormat="1" applyFont="1" applyBorder="1" applyAlignment="1">
      <alignment horizontal="center" vertical="center"/>
    </xf>
    <xf numFmtId="2" fontId="11" fillId="0" borderId="12" xfId="61" applyNumberFormat="1" applyFont="1" applyFill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2" fontId="10" fillId="0" borderId="11" xfId="6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distributed"/>
    </xf>
    <xf numFmtId="0" fontId="3" fillId="0" borderId="15" xfId="0" applyFont="1" applyBorder="1" applyAlignment="1">
      <alignment horizontal="left" vertical="distributed"/>
    </xf>
    <xf numFmtId="2" fontId="10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2" fontId="10" fillId="0" borderId="10" xfId="63" applyNumberFormat="1" applyFont="1" applyFill="1" applyBorder="1" applyAlignment="1">
      <alignment horizontal="center" vertical="center"/>
    </xf>
    <xf numFmtId="2" fontId="11" fillId="0" borderId="11" xfId="6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SheetLayoutView="93" zoomScalePageLayoutView="0" workbookViewId="0" topLeftCell="A1">
      <selection activeCell="K14" sqref="K14"/>
    </sheetView>
  </sheetViews>
  <sheetFormatPr defaultColWidth="9.140625" defaultRowHeight="12.75"/>
  <cols>
    <col min="1" max="1" width="69.140625" style="0" customWidth="1"/>
    <col min="2" max="2" width="7.28125" style="0" customWidth="1"/>
    <col min="3" max="3" width="8.7109375" style="0" customWidth="1"/>
    <col min="4" max="4" width="12.57421875" style="0" customWidth="1"/>
    <col min="5" max="5" width="8.421875" style="1" customWidth="1"/>
    <col min="6" max="6" width="11.28125" style="1" customWidth="1"/>
    <col min="7" max="7" width="20.140625" style="16" customWidth="1"/>
    <col min="8" max="8" width="13.140625" style="16" customWidth="1"/>
    <col min="9" max="9" width="12.140625" style="7" customWidth="1"/>
    <col min="10" max="10" width="15.00390625" style="0" customWidth="1"/>
    <col min="11" max="11" width="10.7109375" style="0" customWidth="1"/>
    <col min="13" max="13" width="13.140625" style="0" customWidth="1"/>
    <col min="14" max="14" width="12.00390625" style="0" customWidth="1"/>
  </cols>
  <sheetData>
    <row r="1" spans="7:8" ht="12.75">
      <c r="G1" s="15"/>
      <c r="H1" s="15"/>
    </row>
    <row r="2" spans="2:11" ht="12.75">
      <c r="B2" s="4"/>
      <c r="C2" s="4"/>
      <c r="D2" s="4"/>
      <c r="E2" s="5"/>
      <c r="F2" s="5"/>
      <c r="H2" s="110"/>
      <c r="I2" s="111" t="s">
        <v>178</v>
      </c>
      <c r="J2" s="5"/>
      <c r="K2" s="5"/>
    </row>
    <row r="3" spans="2:11" ht="12.75">
      <c r="B3" s="4"/>
      <c r="C3" s="4"/>
      <c r="D3" s="4"/>
      <c r="E3" s="5"/>
      <c r="F3" s="5"/>
      <c r="H3" s="110"/>
      <c r="I3" s="111" t="s">
        <v>183</v>
      </c>
      <c r="J3" s="5"/>
      <c r="K3" s="5"/>
    </row>
    <row r="5" spans="1:6" ht="12.75">
      <c r="A5" s="115" t="s">
        <v>0</v>
      </c>
      <c r="B5" s="115"/>
      <c r="C5" s="115"/>
      <c r="D5" s="115"/>
      <c r="E5" s="115"/>
      <c r="F5" s="9"/>
    </row>
    <row r="6" spans="1:9" ht="27.75" customHeight="1">
      <c r="A6" s="117" t="s">
        <v>179</v>
      </c>
      <c r="B6" s="117"/>
      <c r="C6" s="117"/>
      <c r="D6" s="117"/>
      <c r="E6" s="117"/>
      <c r="F6" s="11"/>
      <c r="G6" s="17"/>
      <c r="H6" s="17"/>
      <c r="I6" s="8"/>
    </row>
    <row r="7" spans="1:8" ht="12.75">
      <c r="A7" s="116"/>
      <c r="B7" s="116"/>
      <c r="C7" s="116"/>
      <c r="D7" s="116"/>
      <c r="E7" s="116"/>
      <c r="F7" s="10"/>
      <c r="G7" s="13"/>
      <c r="H7" s="13"/>
    </row>
    <row r="8" spans="1:8" ht="9" customHeight="1">
      <c r="A8" s="2"/>
      <c r="B8" s="3"/>
      <c r="C8" s="3"/>
      <c r="D8" s="3"/>
      <c r="E8" s="6"/>
      <c r="F8" s="6"/>
      <c r="G8" s="14"/>
      <c r="H8" s="14"/>
    </row>
    <row r="9" spans="1:9" ht="24">
      <c r="A9" s="22" t="s">
        <v>1</v>
      </c>
      <c r="B9" s="23" t="s">
        <v>2</v>
      </c>
      <c r="C9" s="23" t="s">
        <v>46</v>
      </c>
      <c r="D9" s="23" t="s">
        <v>3</v>
      </c>
      <c r="E9" s="23" t="s">
        <v>47</v>
      </c>
      <c r="F9" s="24" t="s">
        <v>145</v>
      </c>
      <c r="G9" s="25" t="s">
        <v>182</v>
      </c>
      <c r="H9" s="25" t="s">
        <v>4</v>
      </c>
      <c r="I9" s="26" t="s">
        <v>45</v>
      </c>
    </row>
    <row r="10" spans="1:9" ht="12.75">
      <c r="A10" s="27">
        <v>1</v>
      </c>
      <c r="B10" s="28">
        <v>2</v>
      </c>
      <c r="C10" s="28">
        <v>3</v>
      </c>
      <c r="D10" s="29">
        <v>4</v>
      </c>
      <c r="E10" s="28">
        <v>5</v>
      </c>
      <c r="F10" s="92">
        <v>6</v>
      </c>
      <c r="G10" s="30">
        <v>7</v>
      </c>
      <c r="H10" s="30">
        <v>8</v>
      </c>
      <c r="I10" s="31">
        <v>9</v>
      </c>
    </row>
    <row r="11" spans="1:9" ht="12.75">
      <c r="A11" s="32" t="s">
        <v>48</v>
      </c>
      <c r="B11" s="33" t="s">
        <v>5</v>
      </c>
      <c r="C11" s="34"/>
      <c r="D11" s="35"/>
      <c r="E11" s="36"/>
      <c r="F11" s="100">
        <f>F12+F19+F43+F50+F54</f>
        <v>2605624.05</v>
      </c>
      <c r="G11" s="100">
        <f>G12+G19+G43+G50+G54</f>
        <v>2450686.7199999997</v>
      </c>
      <c r="H11" s="100">
        <f>H12+H19+H54</f>
        <v>144937.33000000025</v>
      </c>
      <c r="I11" s="37">
        <f>G11/F11*100</f>
        <v>94.0537342676124</v>
      </c>
    </row>
    <row r="12" spans="1:10" ht="24">
      <c r="A12" s="38" t="s">
        <v>49</v>
      </c>
      <c r="B12" s="33" t="s">
        <v>5</v>
      </c>
      <c r="C12" s="33" t="s">
        <v>6</v>
      </c>
      <c r="D12" s="33"/>
      <c r="E12" s="36"/>
      <c r="F12" s="100">
        <f>F13</f>
        <v>546840</v>
      </c>
      <c r="G12" s="100">
        <f>G13</f>
        <v>526375.41</v>
      </c>
      <c r="H12" s="100">
        <f>H13</f>
        <v>20464.59000000001</v>
      </c>
      <c r="I12" s="37">
        <f>I13</f>
        <v>96.25766403335528</v>
      </c>
      <c r="J12" s="12"/>
    </row>
    <row r="13" spans="1:9" ht="12.75">
      <c r="A13" s="39" t="s">
        <v>50</v>
      </c>
      <c r="B13" s="40" t="s">
        <v>5</v>
      </c>
      <c r="C13" s="40" t="s">
        <v>6</v>
      </c>
      <c r="D13" s="40" t="s">
        <v>51</v>
      </c>
      <c r="E13" s="41"/>
      <c r="F13" s="54">
        <f aca="true" t="shared" si="0" ref="F13:G15">F14</f>
        <v>546840</v>
      </c>
      <c r="G13" s="49">
        <f t="shared" si="0"/>
        <v>526375.41</v>
      </c>
      <c r="H13" s="49">
        <f>H14</f>
        <v>20464.59000000001</v>
      </c>
      <c r="I13" s="45">
        <f aca="true" t="shared" si="1" ref="I13:I18">G13/F13*100</f>
        <v>96.25766403335528</v>
      </c>
    </row>
    <row r="14" spans="1:9" ht="12.75">
      <c r="A14" s="42" t="s">
        <v>7</v>
      </c>
      <c r="B14" s="40" t="s">
        <v>5</v>
      </c>
      <c r="C14" s="40" t="s">
        <v>6</v>
      </c>
      <c r="D14" s="40" t="s">
        <v>52</v>
      </c>
      <c r="E14" s="41"/>
      <c r="F14" s="54">
        <f t="shared" si="0"/>
        <v>546840</v>
      </c>
      <c r="G14" s="49">
        <f t="shared" si="0"/>
        <v>526375.41</v>
      </c>
      <c r="H14" s="49">
        <f>H15</f>
        <v>20464.59000000001</v>
      </c>
      <c r="I14" s="45">
        <f t="shared" si="1"/>
        <v>96.25766403335528</v>
      </c>
    </row>
    <row r="15" spans="1:9" ht="12.75">
      <c r="A15" s="43" t="s">
        <v>24</v>
      </c>
      <c r="B15" s="40" t="s">
        <v>5</v>
      </c>
      <c r="C15" s="40" t="s">
        <v>6</v>
      </c>
      <c r="D15" s="40" t="s">
        <v>53</v>
      </c>
      <c r="E15" s="44" t="s">
        <v>54</v>
      </c>
      <c r="F15" s="54">
        <f t="shared" si="0"/>
        <v>546840</v>
      </c>
      <c r="G15" s="49">
        <f t="shared" si="0"/>
        <v>526375.41</v>
      </c>
      <c r="H15" s="49">
        <f>H16</f>
        <v>20464.59000000001</v>
      </c>
      <c r="I15" s="45">
        <f t="shared" si="1"/>
        <v>96.25766403335528</v>
      </c>
    </row>
    <row r="16" spans="1:9" ht="12.75">
      <c r="A16" s="43" t="s">
        <v>55</v>
      </c>
      <c r="B16" s="40" t="s">
        <v>5</v>
      </c>
      <c r="C16" s="40" t="s">
        <v>6</v>
      </c>
      <c r="D16" s="40" t="s">
        <v>53</v>
      </c>
      <c r="E16" s="44" t="s">
        <v>25</v>
      </c>
      <c r="F16" s="54">
        <f>F17+F18</f>
        <v>546840</v>
      </c>
      <c r="G16" s="49">
        <f>G17+G18</f>
        <v>526375.41</v>
      </c>
      <c r="H16" s="49">
        <f>H17+H18</f>
        <v>20464.59000000001</v>
      </c>
      <c r="I16" s="45">
        <f>G16/F16*100</f>
        <v>96.25766403335528</v>
      </c>
    </row>
    <row r="17" spans="1:9" ht="12.75">
      <c r="A17" s="43" t="s">
        <v>56</v>
      </c>
      <c r="B17" s="40" t="s">
        <v>5</v>
      </c>
      <c r="C17" s="40" t="s">
        <v>6</v>
      </c>
      <c r="D17" s="40" t="s">
        <v>53</v>
      </c>
      <c r="E17" s="44" t="s">
        <v>23</v>
      </c>
      <c r="F17" s="54">
        <v>409430</v>
      </c>
      <c r="G17" s="49">
        <v>396477.99</v>
      </c>
      <c r="H17" s="49">
        <f>F17-G17</f>
        <v>12952.01000000001</v>
      </c>
      <c r="I17" s="45">
        <f>G17/F17*100</f>
        <v>96.83657523874655</v>
      </c>
    </row>
    <row r="18" spans="1:9" ht="24">
      <c r="A18" s="46" t="s">
        <v>57</v>
      </c>
      <c r="B18" s="40" t="s">
        <v>5</v>
      </c>
      <c r="C18" s="40" t="s">
        <v>6</v>
      </c>
      <c r="D18" s="40" t="s">
        <v>53</v>
      </c>
      <c r="E18" s="44" t="s">
        <v>58</v>
      </c>
      <c r="F18" s="54">
        <v>137410</v>
      </c>
      <c r="G18" s="49">
        <v>129897.42</v>
      </c>
      <c r="H18" s="49">
        <f>F18-G18</f>
        <v>7512.580000000002</v>
      </c>
      <c r="I18" s="45">
        <f t="shared" si="1"/>
        <v>94.53272687577324</v>
      </c>
    </row>
    <row r="19" spans="1:9" ht="24">
      <c r="A19" s="38" t="s">
        <v>64</v>
      </c>
      <c r="B19" s="47" t="s">
        <v>5</v>
      </c>
      <c r="C19" s="48" t="s">
        <v>8</v>
      </c>
      <c r="D19" s="34"/>
      <c r="E19" s="36"/>
      <c r="F19" s="100">
        <f>F20</f>
        <v>1978084.05</v>
      </c>
      <c r="G19" s="100">
        <f>G20</f>
        <v>1853611.3099999998</v>
      </c>
      <c r="H19" s="100">
        <f>H20</f>
        <v>124472.74000000022</v>
      </c>
      <c r="I19" s="37">
        <f>I20</f>
        <v>93.70740894452891</v>
      </c>
    </row>
    <row r="20" spans="1:9" ht="12.75">
      <c r="A20" s="39" t="s">
        <v>65</v>
      </c>
      <c r="B20" s="44" t="s">
        <v>5</v>
      </c>
      <c r="C20" s="50" t="s">
        <v>8</v>
      </c>
      <c r="D20" s="51" t="s">
        <v>59</v>
      </c>
      <c r="E20" s="52"/>
      <c r="F20" s="53">
        <f>F21</f>
        <v>1978084.05</v>
      </c>
      <c r="G20" s="53">
        <f>G21</f>
        <v>1853611.3099999998</v>
      </c>
      <c r="H20" s="49">
        <f aca="true" t="shared" si="2" ref="H20:H75">F20-G20</f>
        <v>124472.74000000022</v>
      </c>
      <c r="I20" s="45">
        <f aca="true" t="shared" si="3" ref="I20:I75">G20/F20*100</f>
        <v>93.70740894452891</v>
      </c>
    </row>
    <row r="21" spans="1:9" ht="12.75">
      <c r="A21" s="42" t="s">
        <v>66</v>
      </c>
      <c r="B21" s="44" t="s">
        <v>5</v>
      </c>
      <c r="C21" s="50" t="s">
        <v>8</v>
      </c>
      <c r="D21" s="51" t="s">
        <v>60</v>
      </c>
      <c r="E21" s="44"/>
      <c r="F21" s="54">
        <f>F24+F38+F22</f>
        <v>1978084.05</v>
      </c>
      <c r="G21" s="54">
        <f>G24+G38+G22</f>
        <v>1853611.3099999998</v>
      </c>
      <c r="H21" s="49">
        <f>F21-G21</f>
        <v>124472.74000000022</v>
      </c>
      <c r="I21" s="45">
        <f>G21/F21*100</f>
        <v>93.70740894452891</v>
      </c>
    </row>
    <row r="22" spans="1:9" ht="24">
      <c r="A22" s="43" t="s">
        <v>62</v>
      </c>
      <c r="B22" s="44" t="s">
        <v>5</v>
      </c>
      <c r="C22" s="50" t="s">
        <v>8</v>
      </c>
      <c r="D22" s="51" t="s">
        <v>171</v>
      </c>
      <c r="E22" s="44" t="s">
        <v>28</v>
      </c>
      <c r="F22" s="54">
        <f>F23</f>
        <v>110000</v>
      </c>
      <c r="G22" s="54">
        <f>G23</f>
        <v>110000</v>
      </c>
      <c r="H22" s="49">
        <f>F22-G22</f>
        <v>0</v>
      </c>
      <c r="I22" s="45">
        <f>G22/F22*100</f>
        <v>100</v>
      </c>
    </row>
    <row r="23" spans="1:9" ht="24">
      <c r="A23" s="43" t="s">
        <v>63</v>
      </c>
      <c r="B23" s="44" t="s">
        <v>5</v>
      </c>
      <c r="C23" s="50" t="s">
        <v>8</v>
      </c>
      <c r="D23" s="51" t="s">
        <v>171</v>
      </c>
      <c r="E23" s="44" t="s">
        <v>29</v>
      </c>
      <c r="F23" s="54">
        <v>110000</v>
      </c>
      <c r="G23" s="54">
        <v>110000</v>
      </c>
      <c r="H23" s="49">
        <f>F23-G23</f>
        <v>0</v>
      </c>
      <c r="I23" s="45">
        <f>G23/F23*100</f>
        <v>100</v>
      </c>
    </row>
    <row r="24" spans="1:9" ht="12.75">
      <c r="A24" s="43" t="s">
        <v>24</v>
      </c>
      <c r="B24" s="52" t="s">
        <v>5</v>
      </c>
      <c r="C24" s="52" t="s">
        <v>8</v>
      </c>
      <c r="D24" s="40" t="s">
        <v>61</v>
      </c>
      <c r="E24" s="44"/>
      <c r="F24" s="54">
        <f>F25+F29+F33+F31</f>
        <v>1868084.05</v>
      </c>
      <c r="G24" s="54">
        <f>G25+G29+G33+G31</f>
        <v>1743611.3099999998</v>
      </c>
      <c r="H24" s="49">
        <f>F24-G24</f>
        <v>124472.74000000022</v>
      </c>
      <c r="I24" s="45">
        <f>G24/F24*100</f>
        <v>93.33687689266442</v>
      </c>
    </row>
    <row r="25" spans="1:9" ht="12.75">
      <c r="A25" s="43" t="s">
        <v>55</v>
      </c>
      <c r="B25" s="52" t="s">
        <v>5</v>
      </c>
      <c r="C25" s="52" t="s">
        <v>8</v>
      </c>
      <c r="D25" s="40" t="s">
        <v>61</v>
      </c>
      <c r="E25" s="44" t="s">
        <v>25</v>
      </c>
      <c r="F25" s="54">
        <f>F26+F28+F27</f>
        <v>1421388.9700000002</v>
      </c>
      <c r="G25" s="54">
        <f>G26+G28+G27</f>
        <v>1372803.53</v>
      </c>
      <c r="H25" s="49">
        <f>H26+H27+H28</f>
        <v>48585.44000000012</v>
      </c>
      <c r="I25" s="45">
        <f t="shared" si="3"/>
        <v>96.58183361307495</v>
      </c>
    </row>
    <row r="26" spans="1:9" ht="12.75">
      <c r="A26" s="43" t="s">
        <v>67</v>
      </c>
      <c r="B26" s="52" t="s">
        <v>5</v>
      </c>
      <c r="C26" s="52" t="s">
        <v>8</v>
      </c>
      <c r="D26" s="40" t="s">
        <v>61</v>
      </c>
      <c r="E26" s="44" t="s">
        <v>23</v>
      </c>
      <c r="F26" s="54">
        <v>1089200.36</v>
      </c>
      <c r="G26" s="49">
        <v>1063856.22</v>
      </c>
      <c r="H26" s="49">
        <f t="shared" si="2"/>
        <v>25344.14000000013</v>
      </c>
      <c r="I26" s="45">
        <f t="shared" si="3"/>
        <v>97.67314252448465</v>
      </c>
    </row>
    <row r="27" spans="1:9" ht="24">
      <c r="A27" s="46" t="s">
        <v>57</v>
      </c>
      <c r="B27" s="52" t="s">
        <v>5</v>
      </c>
      <c r="C27" s="52" t="s">
        <v>8</v>
      </c>
      <c r="D27" s="40" t="s">
        <v>61</v>
      </c>
      <c r="E27" s="44" t="s">
        <v>58</v>
      </c>
      <c r="F27" s="54">
        <v>328938.51</v>
      </c>
      <c r="G27" s="49">
        <v>305697.21</v>
      </c>
      <c r="H27" s="49">
        <f t="shared" si="2"/>
        <v>23241.29999999999</v>
      </c>
      <c r="I27" s="45">
        <f t="shared" si="3"/>
        <v>92.93445452768665</v>
      </c>
    </row>
    <row r="28" spans="1:9" ht="24">
      <c r="A28" s="43" t="s">
        <v>26</v>
      </c>
      <c r="B28" s="52" t="s">
        <v>5</v>
      </c>
      <c r="C28" s="52" t="s">
        <v>8</v>
      </c>
      <c r="D28" s="40" t="s">
        <v>61</v>
      </c>
      <c r="E28" s="44" t="s">
        <v>27</v>
      </c>
      <c r="F28" s="54">
        <v>3250.1</v>
      </c>
      <c r="G28" s="49">
        <v>3250.1</v>
      </c>
      <c r="H28" s="49">
        <f t="shared" si="2"/>
        <v>0</v>
      </c>
      <c r="I28" s="45">
        <f t="shared" si="3"/>
        <v>100</v>
      </c>
    </row>
    <row r="29" spans="1:9" ht="24">
      <c r="A29" s="43" t="s">
        <v>62</v>
      </c>
      <c r="B29" s="52" t="s">
        <v>5</v>
      </c>
      <c r="C29" s="52" t="s">
        <v>8</v>
      </c>
      <c r="D29" s="40" t="s">
        <v>61</v>
      </c>
      <c r="E29" s="50" t="s">
        <v>28</v>
      </c>
      <c r="F29" s="54">
        <f>F30</f>
        <v>431730.65</v>
      </c>
      <c r="G29" s="54">
        <f>G30</f>
        <v>355843.35</v>
      </c>
      <c r="H29" s="49">
        <f t="shared" si="2"/>
        <v>75887.30000000005</v>
      </c>
      <c r="I29" s="45">
        <f t="shared" si="3"/>
        <v>82.42253590288296</v>
      </c>
    </row>
    <row r="30" spans="1:9" ht="24">
      <c r="A30" s="43" t="s">
        <v>63</v>
      </c>
      <c r="B30" s="52" t="s">
        <v>5</v>
      </c>
      <c r="C30" s="52" t="s">
        <v>8</v>
      </c>
      <c r="D30" s="40" t="s">
        <v>61</v>
      </c>
      <c r="E30" s="50" t="s">
        <v>29</v>
      </c>
      <c r="F30" s="54">
        <v>431730.65</v>
      </c>
      <c r="G30" s="49">
        <v>355843.35</v>
      </c>
      <c r="H30" s="49">
        <f t="shared" si="2"/>
        <v>75887.30000000005</v>
      </c>
      <c r="I30" s="45">
        <f t="shared" si="3"/>
        <v>82.42253590288296</v>
      </c>
    </row>
    <row r="31" spans="1:9" ht="12.75">
      <c r="A31" s="43" t="s">
        <v>156</v>
      </c>
      <c r="B31" s="52" t="s">
        <v>5</v>
      </c>
      <c r="C31" s="52" t="s">
        <v>8</v>
      </c>
      <c r="D31" s="40" t="s">
        <v>61</v>
      </c>
      <c r="E31" s="50" t="s">
        <v>158</v>
      </c>
      <c r="F31" s="54">
        <f>F32</f>
        <v>5866.44</v>
      </c>
      <c r="G31" s="49">
        <f>G32</f>
        <v>5866.44</v>
      </c>
      <c r="H31" s="49">
        <f t="shared" si="2"/>
        <v>0</v>
      </c>
      <c r="I31" s="45">
        <f t="shared" si="3"/>
        <v>100</v>
      </c>
    </row>
    <row r="32" spans="1:9" ht="12.75">
      <c r="A32" s="43" t="s">
        <v>162</v>
      </c>
      <c r="B32" s="52" t="s">
        <v>5</v>
      </c>
      <c r="C32" s="52" t="s">
        <v>8</v>
      </c>
      <c r="D32" s="40" t="s">
        <v>61</v>
      </c>
      <c r="E32" s="50" t="s">
        <v>163</v>
      </c>
      <c r="F32" s="54">
        <v>5866.44</v>
      </c>
      <c r="G32" s="49">
        <v>5866.44</v>
      </c>
      <c r="H32" s="49">
        <f t="shared" si="2"/>
        <v>0</v>
      </c>
      <c r="I32" s="45">
        <f t="shared" si="3"/>
        <v>100</v>
      </c>
    </row>
    <row r="33" spans="1:9" ht="12.75">
      <c r="A33" s="43" t="s">
        <v>68</v>
      </c>
      <c r="B33" s="52" t="s">
        <v>5</v>
      </c>
      <c r="C33" s="52" t="s">
        <v>8</v>
      </c>
      <c r="D33" s="40" t="s">
        <v>61</v>
      </c>
      <c r="E33" s="50" t="s">
        <v>30</v>
      </c>
      <c r="F33" s="54">
        <f>F34+F37+F35+F36</f>
        <v>9097.99</v>
      </c>
      <c r="G33" s="49">
        <f>G34+G35+G37</f>
        <v>9097.99</v>
      </c>
      <c r="H33" s="49">
        <f>F33-G33</f>
        <v>0</v>
      </c>
      <c r="I33" s="45">
        <f t="shared" si="3"/>
        <v>100</v>
      </c>
    </row>
    <row r="34" spans="1:9" ht="12.75" hidden="1">
      <c r="A34" s="43" t="s">
        <v>69</v>
      </c>
      <c r="B34" s="52" t="s">
        <v>5</v>
      </c>
      <c r="C34" s="52" t="s">
        <v>8</v>
      </c>
      <c r="D34" s="40" t="s">
        <v>61</v>
      </c>
      <c r="E34" s="50" t="s">
        <v>31</v>
      </c>
      <c r="F34" s="54">
        <v>0</v>
      </c>
      <c r="G34" s="49">
        <v>0</v>
      </c>
      <c r="H34" s="49">
        <f t="shared" si="2"/>
        <v>0</v>
      </c>
      <c r="I34" s="45" t="e">
        <f t="shared" si="3"/>
        <v>#DIV/0!</v>
      </c>
    </row>
    <row r="35" spans="1:9" ht="12.75">
      <c r="A35" s="18" t="s">
        <v>70</v>
      </c>
      <c r="B35" s="52" t="s">
        <v>5</v>
      </c>
      <c r="C35" s="52" t="s">
        <v>8</v>
      </c>
      <c r="D35" s="40" t="s">
        <v>61</v>
      </c>
      <c r="E35" s="50" t="s">
        <v>33</v>
      </c>
      <c r="F35" s="54">
        <v>1036</v>
      </c>
      <c r="G35" s="49">
        <v>1036</v>
      </c>
      <c r="H35" s="49">
        <f t="shared" si="2"/>
        <v>0</v>
      </c>
      <c r="I35" s="45">
        <f t="shared" si="3"/>
        <v>100</v>
      </c>
    </row>
    <row r="36" spans="1:9" ht="14.25" customHeight="1" hidden="1">
      <c r="A36" s="18" t="s">
        <v>71</v>
      </c>
      <c r="B36" s="52" t="s">
        <v>5</v>
      </c>
      <c r="C36" s="52" t="s">
        <v>8</v>
      </c>
      <c r="D36" s="40" t="s">
        <v>61</v>
      </c>
      <c r="E36" s="50" t="s">
        <v>72</v>
      </c>
      <c r="F36" s="54">
        <v>0</v>
      </c>
      <c r="G36" s="49"/>
      <c r="H36" s="49">
        <f t="shared" si="2"/>
        <v>0</v>
      </c>
      <c r="I36" s="45"/>
    </row>
    <row r="37" spans="1:9" ht="12.75">
      <c r="A37" s="106" t="s">
        <v>71</v>
      </c>
      <c r="B37" s="52" t="s">
        <v>5</v>
      </c>
      <c r="C37" s="52" t="s">
        <v>8</v>
      </c>
      <c r="D37" s="40" t="s">
        <v>61</v>
      </c>
      <c r="E37" s="50" t="s">
        <v>72</v>
      </c>
      <c r="F37" s="54">
        <v>8061.99</v>
      </c>
      <c r="G37" s="107">
        <v>8061.99</v>
      </c>
      <c r="H37" s="107">
        <f t="shared" si="2"/>
        <v>0</v>
      </c>
      <c r="I37" s="108">
        <f t="shared" si="3"/>
        <v>100</v>
      </c>
    </row>
    <row r="38" spans="1:9" ht="24.75" customHeight="1" hidden="1">
      <c r="A38" s="32" t="s">
        <v>73</v>
      </c>
      <c r="B38" s="55" t="s">
        <v>5</v>
      </c>
      <c r="C38" s="55" t="s">
        <v>8</v>
      </c>
      <c r="D38" s="33" t="s">
        <v>74</v>
      </c>
      <c r="E38" s="48"/>
      <c r="F38" s="100">
        <f>F39</f>
        <v>0</v>
      </c>
      <c r="G38" s="100">
        <f>G39</f>
        <v>0</v>
      </c>
      <c r="H38" s="100">
        <f>H39</f>
        <v>0</v>
      </c>
      <c r="I38" s="37" t="e">
        <f>I39</f>
        <v>#DIV/0!</v>
      </c>
    </row>
    <row r="39" spans="1:9" ht="24" hidden="1">
      <c r="A39" s="43" t="s">
        <v>62</v>
      </c>
      <c r="B39" s="52" t="s">
        <v>5</v>
      </c>
      <c r="C39" s="52" t="s">
        <v>8</v>
      </c>
      <c r="D39" s="40" t="s">
        <v>74</v>
      </c>
      <c r="E39" s="50" t="s">
        <v>28</v>
      </c>
      <c r="F39" s="54">
        <f>F40</f>
        <v>0</v>
      </c>
      <c r="G39" s="49">
        <f>G40</f>
        <v>0</v>
      </c>
      <c r="H39" s="49">
        <f t="shared" si="2"/>
        <v>0</v>
      </c>
      <c r="I39" s="45" t="e">
        <f t="shared" si="3"/>
        <v>#DIV/0!</v>
      </c>
    </row>
    <row r="40" spans="1:9" ht="23.25" customHeight="1" hidden="1">
      <c r="A40" s="43" t="s">
        <v>63</v>
      </c>
      <c r="B40" s="52" t="s">
        <v>5</v>
      </c>
      <c r="C40" s="52" t="s">
        <v>8</v>
      </c>
      <c r="D40" s="40" t="s">
        <v>74</v>
      </c>
      <c r="E40" s="50" t="s">
        <v>29</v>
      </c>
      <c r="F40" s="54">
        <v>0</v>
      </c>
      <c r="G40" s="49">
        <v>0</v>
      </c>
      <c r="H40" s="49">
        <f t="shared" si="2"/>
        <v>0</v>
      </c>
      <c r="I40" s="45" t="e">
        <f t="shared" si="3"/>
        <v>#DIV/0!</v>
      </c>
    </row>
    <row r="41" spans="1:9" ht="24" hidden="1">
      <c r="A41" s="56" t="s">
        <v>75</v>
      </c>
      <c r="B41" s="57" t="s">
        <v>5</v>
      </c>
      <c r="C41" s="58" t="s">
        <v>76</v>
      </c>
      <c r="D41" s="58"/>
      <c r="E41" s="48"/>
      <c r="F41" s="100">
        <f>F42</f>
        <v>8200</v>
      </c>
      <c r="G41" s="100">
        <f>G42</f>
        <v>8200</v>
      </c>
      <c r="H41" s="100">
        <f>H42</f>
        <v>0</v>
      </c>
      <c r="I41" s="37">
        <f>I42</f>
        <v>100</v>
      </c>
    </row>
    <row r="42" spans="1:9" ht="48" customHeight="1" hidden="1">
      <c r="A42" s="59" t="s">
        <v>77</v>
      </c>
      <c r="B42" s="60" t="s">
        <v>5</v>
      </c>
      <c r="C42" s="61" t="s">
        <v>76</v>
      </c>
      <c r="D42" s="61" t="s">
        <v>78</v>
      </c>
      <c r="E42" s="50"/>
      <c r="F42" s="54">
        <f aca="true" t="shared" si="4" ref="F42:G44">F43</f>
        <v>8200</v>
      </c>
      <c r="G42" s="49">
        <f t="shared" si="4"/>
        <v>8200</v>
      </c>
      <c r="H42" s="49">
        <f t="shared" si="2"/>
        <v>0</v>
      </c>
      <c r="I42" s="45">
        <f t="shared" si="3"/>
        <v>100</v>
      </c>
    </row>
    <row r="43" spans="1:9" ht="17.25" customHeight="1">
      <c r="A43" s="59" t="s">
        <v>168</v>
      </c>
      <c r="B43" s="60" t="s">
        <v>5</v>
      </c>
      <c r="C43" s="61" t="s">
        <v>76</v>
      </c>
      <c r="D43" s="61" t="s">
        <v>80</v>
      </c>
      <c r="E43" s="50" t="s">
        <v>170</v>
      </c>
      <c r="F43" s="100">
        <f t="shared" si="4"/>
        <v>8200</v>
      </c>
      <c r="G43" s="97">
        <f t="shared" si="4"/>
        <v>8200</v>
      </c>
      <c r="H43" s="97">
        <f t="shared" si="2"/>
        <v>0</v>
      </c>
      <c r="I43" s="93">
        <f t="shared" si="3"/>
        <v>100</v>
      </c>
    </row>
    <row r="44" spans="1:9" ht="15" customHeight="1" hidden="1">
      <c r="A44" s="59" t="s">
        <v>79</v>
      </c>
      <c r="B44" s="60" t="s">
        <v>5</v>
      </c>
      <c r="C44" s="61" t="s">
        <v>76</v>
      </c>
      <c r="D44" s="61" t="s">
        <v>80</v>
      </c>
      <c r="E44" s="50" t="s">
        <v>82</v>
      </c>
      <c r="F44" s="54">
        <f t="shared" si="4"/>
        <v>8200</v>
      </c>
      <c r="G44" s="49">
        <f t="shared" si="4"/>
        <v>8200</v>
      </c>
      <c r="H44" s="49">
        <f t="shared" si="2"/>
        <v>0</v>
      </c>
      <c r="I44" s="45">
        <f t="shared" si="3"/>
        <v>100</v>
      </c>
    </row>
    <row r="45" spans="1:9" ht="15" customHeight="1">
      <c r="A45" s="59" t="s">
        <v>79</v>
      </c>
      <c r="B45" s="60" t="s">
        <v>5</v>
      </c>
      <c r="C45" s="61" t="s">
        <v>76</v>
      </c>
      <c r="D45" s="61" t="s">
        <v>80</v>
      </c>
      <c r="E45" s="50" t="s">
        <v>169</v>
      </c>
      <c r="F45" s="54">
        <v>8200</v>
      </c>
      <c r="G45" s="49">
        <v>8200</v>
      </c>
      <c r="H45" s="49">
        <f t="shared" si="2"/>
        <v>0</v>
      </c>
      <c r="I45" s="45">
        <f t="shared" si="3"/>
        <v>100</v>
      </c>
    </row>
    <row r="46" spans="1:9" ht="15" customHeight="1" hidden="1">
      <c r="A46" s="32" t="s">
        <v>83</v>
      </c>
      <c r="B46" s="55" t="s">
        <v>5</v>
      </c>
      <c r="C46" s="55" t="s">
        <v>84</v>
      </c>
      <c r="D46" s="61" t="s">
        <v>85</v>
      </c>
      <c r="E46" s="48"/>
      <c r="F46" s="100">
        <f>F47</f>
        <v>0</v>
      </c>
      <c r="G46" s="100">
        <f>G47</f>
        <v>0</v>
      </c>
      <c r="H46" s="100">
        <f>H47</f>
        <v>0</v>
      </c>
      <c r="I46" s="37" t="e">
        <f>I47</f>
        <v>#DIV/0!</v>
      </c>
    </row>
    <row r="47" spans="1:9" ht="13.5" customHeight="1" hidden="1">
      <c r="A47" s="43" t="s">
        <v>86</v>
      </c>
      <c r="B47" s="52" t="s">
        <v>5</v>
      </c>
      <c r="C47" s="52" t="s">
        <v>84</v>
      </c>
      <c r="D47" s="61" t="s">
        <v>85</v>
      </c>
      <c r="E47" s="50"/>
      <c r="F47" s="54">
        <f>F48</f>
        <v>0</v>
      </c>
      <c r="G47" s="49">
        <f>G48</f>
        <v>0</v>
      </c>
      <c r="H47" s="49">
        <f t="shared" si="2"/>
        <v>0</v>
      </c>
      <c r="I47" s="45" t="e">
        <f t="shared" si="3"/>
        <v>#DIV/0!</v>
      </c>
    </row>
    <row r="48" spans="1:9" ht="15.75" customHeight="1" hidden="1">
      <c r="A48" s="19" t="s">
        <v>81</v>
      </c>
      <c r="B48" s="52" t="s">
        <v>5</v>
      </c>
      <c r="C48" s="52" t="s">
        <v>84</v>
      </c>
      <c r="D48" s="61" t="s">
        <v>85</v>
      </c>
      <c r="E48" s="50" t="s">
        <v>82</v>
      </c>
      <c r="F48" s="54">
        <f>F49</f>
        <v>0</v>
      </c>
      <c r="G48" s="49">
        <f>G49</f>
        <v>0</v>
      </c>
      <c r="H48" s="49">
        <f t="shared" si="2"/>
        <v>0</v>
      </c>
      <c r="I48" s="45" t="e">
        <f t="shared" si="3"/>
        <v>#DIV/0!</v>
      </c>
    </row>
    <row r="49" spans="1:9" ht="15.75" customHeight="1" hidden="1">
      <c r="A49" s="43" t="s">
        <v>87</v>
      </c>
      <c r="B49" s="52" t="s">
        <v>5</v>
      </c>
      <c r="C49" s="52" t="s">
        <v>84</v>
      </c>
      <c r="D49" s="61" t="s">
        <v>85</v>
      </c>
      <c r="E49" s="50" t="s">
        <v>88</v>
      </c>
      <c r="F49" s="54"/>
      <c r="G49" s="49">
        <v>0</v>
      </c>
      <c r="H49" s="49">
        <f t="shared" si="2"/>
        <v>0</v>
      </c>
      <c r="I49" s="45" t="e">
        <f t="shared" si="3"/>
        <v>#DIV/0!</v>
      </c>
    </row>
    <row r="50" spans="1:9" ht="18" customHeight="1">
      <c r="A50" s="62" t="s">
        <v>9</v>
      </c>
      <c r="B50" s="33" t="s">
        <v>5</v>
      </c>
      <c r="C50" s="33" t="s">
        <v>10</v>
      </c>
      <c r="D50" s="33"/>
      <c r="E50" s="55"/>
      <c r="F50" s="101">
        <f>SUM(F51)</f>
        <v>10000</v>
      </c>
      <c r="G50" s="101">
        <f>SUM(G51)</f>
        <v>0</v>
      </c>
      <c r="H50" s="101">
        <f>SUM(H51)</f>
        <v>10000</v>
      </c>
      <c r="I50" s="63">
        <f>SUM(I51)</f>
        <v>0</v>
      </c>
    </row>
    <row r="51" spans="1:9" ht="14.25" customHeight="1">
      <c r="A51" s="64" t="s">
        <v>89</v>
      </c>
      <c r="B51" s="40" t="s">
        <v>5</v>
      </c>
      <c r="C51" s="40" t="s">
        <v>10</v>
      </c>
      <c r="D51" s="40" t="s">
        <v>90</v>
      </c>
      <c r="E51" s="65"/>
      <c r="F51" s="53">
        <f>SUM(F53)</f>
        <v>10000</v>
      </c>
      <c r="G51" s="49">
        <f>G52</f>
        <v>0</v>
      </c>
      <c r="H51" s="49">
        <f t="shared" si="2"/>
        <v>10000</v>
      </c>
      <c r="I51" s="45">
        <f t="shared" si="3"/>
        <v>0</v>
      </c>
    </row>
    <row r="52" spans="1:9" ht="13.5" customHeight="1">
      <c r="A52" s="64" t="s">
        <v>34</v>
      </c>
      <c r="B52" s="40" t="s">
        <v>5</v>
      </c>
      <c r="C52" s="40" t="s">
        <v>10</v>
      </c>
      <c r="D52" s="40" t="s">
        <v>91</v>
      </c>
      <c r="E52" s="66"/>
      <c r="F52" s="53">
        <f>F53</f>
        <v>10000</v>
      </c>
      <c r="G52" s="49">
        <f>G53</f>
        <v>0</v>
      </c>
      <c r="H52" s="49">
        <f t="shared" si="2"/>
        <v>10000</v>
      </c>
      <c r="I52" s="45">
        <f t="shared" si="3"/>
        <v>0</v>
      </c>
    </row>
    <row r="53" spans="1:9" ht="12.75" customHeight="1">
      <c r="A53" s="39" t="s">
        <v>35</v>
      </c>
      <c r="B53" s="40" t="s">
        <v>5</v>
      </c>
      <c r="C53" s="40" t="s">
        <v>10</v>
      </c>
      <c r="D53" s="40" t="s">
        <v>91</v>
      </c>
      <c r="E53" s="50" t="s">
        <v>36</v>
      </c>
      <c r="F53" s="53">
        <v>10000</v>
      </c>
      <c r="G53" s="49">
        <v>0</v>
      </c>
      <c r="H53" s="49">
        <f t="shared" si="2"/>
        <v>10000</v>
      </c>
      <c r="I53" s="45">
        <f t="shared" si="3"/>
        <v>0</v>
      </c>
    </row>
    <row r="54" spans="1:9" ht="12.75" customHeight="1">
      <c r="A54" s="38" t="s">
        <v>152</v>
      </c>
      <c r="B54" s="33" t="s">
        <v>5</v>
      </c>
      <c r="C54" s="33" t="s">
        <v>153</v>
      </c>
      <c r="D54" s="40"/>
      <c r="E54" s="50"/>
      <c r="F54" s="101">
        <f aca="true" t="shared" si="5" ref="F54:G56">F55</f>
        <v>62500</v>
      </c>
      <c r="G54" s="101">
        <f t="shared" si="5"/>
        <v>62500</v>
      </c>
      <c r="H54" s="97">
        <f>F54-G54</f>
        <v>0</v>
      </c>
      <c r="I54" s="93">
        <f>G54/F54*100</f>
        <v>100</v>
      </c>
    </row>
    <row r="55" spans="1:9" ht="18.75" customHeight="1">
      <c r="A55" s="43" t="s">
        <v>73</v>
      </c>
      <c r="B55" s="40" t="s">
        <v>5</v>
      </c>
      <c r="C55" s="40" t="s">
        <v>153</v>
      </c>
      <c r="D55" s="40" t="s">
        <v>180</v>
      </c>
      <c r="E55" s="50"/>
      <c r="F55" s="53">
        <f t="shared" si="5"/>
        <v>62500</v>
      </c>
      <c r="G55" s="53">
        <f t="shared" si="5"/>
        <v>62500</v>
      </c>
      <c r="H55" s="49">
        <f>F55-G55</f>
        <v>0</v>
      </c>
      <c r="I55" s="45">
        <f>G55/F55*100</f>
        <v>100</v>
      </c>
    </row>
    <row r="56" spans="1:9" ht="23.25" customHeight="1">
      <c r="A56" s="43" t="s">
        <v>62</v>
      </c>
      <c r="B56" s="40" t="s">
        <v>5</v>
      </c>
      <c r="C56" s="40" t="s">
        <v>153</v>
      </c>
      <c r="D56" s="40" t="s">
        <v>180</v>
      </c>
      <c r="E56" s="50" t="s">
        <v>28</v>
      </c>
      <c r="F56" s="53">
        <f t="shared" si="5"/>
        <v>62500</v>
      </c>
      <c r="G56" s="53">
        <f t="shared" si="5"/>
        <v>62500</v>
      </c>
      <c r="H56" s="49">
        <f>F56-G56</f>
        <v>0</v>
      </c>
      <c r="I56" s="45">
        <f>G56/F56*100</f>
        <v>100</v>
      </c>
    </row>
    <row r="57" spans="1:9" ht="23.25" customHeight="1">
      <c r="A57" s="43" t="s">
        <v>63</v>
      </c>
      <c r="B57" s="40" t="s">
        <v>5</v>
      </c>
      <c r="C57" s="40" t="s">
        <v>153</v>
      </c>
      <c r="D57" s="40" t="s">
        <v>180</v>
      </c>
      <c r="E57" s="50" t="s">
        <v>29</v>
      </c>
      <c r="F57" s="53">
        <v>62500</v>
      </c>
      <c r="G57" s="49">
        <v>62500</v>
      </c>
      <c r="H57" s="49">
        <f>F57-G57</f>
        <v>0</v>
      </c>
      <c r="I57" s="45">
        <f>G57/F57*100</f>
        <v>100</v>
      </c>
    </row>
    <row r="58" spans="1:9" ht="12.75">
      <c r="A58" s="38" t="s">
        <v>11</v>
      </c>
      <c r="B58" s="33" t="s">
        <v>6</v>
      </c>
      <c r="C58" s="33"/>
      <c r="D58" s="33"/>
      <c r="E58" s="67"/>
      <c r="F58" s="101">
        <f>F59</f>
        <v>370900</v>
      </c>
      <c r="G58" s="101">
        <f>G59</f>
        <v>370900</v>
      </c>
      <c r="H58" s="97">
        <f t="shared" si="2"/>
        <v>0</v>
      </c>
      <c r="I58" s="93">
        <f t="shared" si="3"/>
        <v>100</v>
      </c>
    </row>
    <row r="59" spans="1:9" ht="12.75">
      <c r="A59" s="38" t="s">
        <v>37</v>
      </c>
      <c r="B59" s="33" t="s">
        <v>6</v>
      </c>
      <c r="C59" s="33" t="s">
        <v>12</v>
      </c>
      <c r="D59" s="33"/>
      <c r="E59" s="67"/>
      <c r="F59" s="101">
        <f>F61</f>
        <v>370900</v>
      </c>
      <c r="G59" s="101">
        <f>G61</f>
        <v>370900</v>
      </c>
      <c r="H59" s="49">
        <f t="shared" si="2"/>
        <v>0</v>
      </c>
      <c r="I59" s="45">
        <f t="shared" si="3"/>
        <v>100</v>
      </c>
    </row>
    <row r="60" spans="1:9" ht="12.75">
      <c r="A60" s="42" t="s">
        <v>38</v>
      </c>
      <c r="B60" s="40" t="s">
        <v>6</v>
      </c>
      <c r="C60" s="40" t="s">
        <v>12</v>
      </c>
      <c r="D60" s="40" t="s">
        <v>92</v>
      </c>
      <c r="E60" s="65"/>
      <c r="F60" s="53">
        <f>F61</f>
        <v>370900</v>
      </c>
      <c r="G60" s="49">
        <f>G61</f>
        <v>370900</v>
      </c>
      <c r="H60" s="49">
        <f t="shared" si="2"/>
        <v>0</v>
      </c>
      <c r="I60" s="45">
        <f t="shared" si="3"/>
        <v>100</v>
      </c>
    </row>
    <row r="61" spans="1:9" ht="24">
      <c r="A61" s="42" t="s">
        <v>93</v>
      </c>
      <c r="B61" s="40" t="s">
        <v>6</v>
      </c>
      <c r="C61" s="40" t="s">
        <v>12</v>
      </c>
      <c r="D61" s="40" t="s">
        <v>94</v>
      </c>
      <c r="E61" s="65"/>
      <c r="F61" s="53">
        <f>F62+F66</f>
        <v>370900</v>
      </c>
      <c r="G61" s="49">
        <f>G62+G66</f>
        <v>370900</v>
      </c>
      <c r="H61" s="49">
        <f t="shared" si="2"/>
        <v>0</v>
      </c>
      <c r="I61" s="45">
        <f t="shared" si="3"/>
        <v>100</v>
      </c>
    </row>
    <row r="62" spans="1:9" ht="12.75">
      <c r="A62" s="43" t="s">
        <v>55</v>
      </c>
      <c r="B62" s="40" t="s">
        <v>6</v>
      </c>
      <c r="C62" s="40" t="s">
        <v>12</v>
      </c>
      <c r="D62" s="40" t="s">
        <v>94</v>
      </c>
      <c r="E62" s="50" t="s">
        <v>25</v>
      </c>
      <c r="F62" s="53">
        <f>F63+F64+F65</f>
        <v>340586.77</v>
      </c>
      <c r="G62" s="49">
        <f>G63+G65+G64</f>
        <v>340586.77</v>
      </c>
      <c r="H62" s="49">
        <f>F62-G62</f>
        <v>0</v>
      </c>
      <c r="I62" s="45">
        <f t="shared" si="3"/>
        <v>100</v>
      </c>
    </row>
    <row r="63" spans="1:9" ht="12.75">
      <c r="A63" s="43" t="s">
        <v>56</v>
      </c>
      <c r="B63" s="40" t="s">
        <v>6</v>
      </c>
      <c r="C63" s="40" t="s">
        <v>12</v>
      </c>
      <c r="D63" s="40" t="s">
        <v>94</v>
      </c>
      <c r="E63" s="50" t="s">
        <v>23</v>
      </c>
      <c r="F63" s="53">
        <v>261712.66</v>
      </c>
      <c r="G63" s="49">
        <v>261712.66</v>
      </c>
      <c r="H63" s="49">
        <f t="shared" si="2"/>
        <v>0</v>
      </c>
      <c r="I63" s="45">
        <f t="shared" si="3"/>
        <v>100</v>
      </c>
    </row>
    <row r="64" spans="1:9" ht="24">
      <c r="A64" s="43" t="s">
        <v>26</v>
      </c>
      <c r="B64" s="40" t="s">
        <v>6</v>
      </c>
      <c r="C64" s="40" t="s">
        <v>12</v>
      </c>
      <c r="D64" s="40" t="s">
        <v>94</v>
      </c>
      <c r="E64" s="50" t="s">
        <v>27</v>
      </c>
      <c r="F64" s="53">
        <v>1472</v>
      </c>
      <c r="G64" s="49">
        <v>1472</v>
      </c>
      <c r="H64" s="49">
        <f>F64-G64</f>
        <v>0</v>
      </c>
      <c r="I64" s="45">
        <f>G64/F64*100</f>
        <v>100</v>
      </c>
    </row>
    <row r="65" spans="1:9" ht="24">
      <c r="A65" s="46" t="s">
        <v>57</v>
      </c>
      <c r="B65" s="40" t="s">
        <v>6</v>
      </c>
      <c r="C65" s="40" t="s">
        <v>12</v>
      </c>
      <c r="D65" s="40" t="s">
        <v>94</v>
      </c>
      <c r="E65" s="50" t="s">
        <v>58</v>
      </c>
      <c r="F65" s="53">
        <v>77402.11</v>
      </c>
      <c r="G65" s="49">
        <v>77402.11</v>
      </c>
      <c r="H65" s="49">
        <f>F65-G65</f>
        <v>0</v>
      </c>
      <c r="I65" s="45">
        <f t="shared" si="3"/>
        <v>100</v>
      </c>
    </row>
    <row r="66" spans="1:9" ht="24">
      <c r="A66" s="43" t="s">
        <v>62</v>
      </c>
      <c r="B66" s="40" t="s">
        <v>6</v>
      </c>
      <c r="C66" s="40" t="s">
        <v>12</v>
      </c>
      <c r="D66" s="40" t="s">
        <v>94</v>
      </c>
      <c r="E66" s="50" t="s">
        <v>28</v>
      </c>
      <c r="F66" s="53">
        <f>F67</f>
        <v>30313.23</v>
      </c>
      <c r="G66" s="49">
        <f>G67</f>
        <v>30313.23</v>
      </c>
      <c r="H66" s="49">
        <f t="shared" si="2"/>
        <v>0</v>
      </c>
      <c r="I66" s="45">
        <f t="shared" si="3"/>
        <v>100</v>
      </c>
    </row>
    <row r="67" spans="1:9" ht="23.25" customHeight="1">
      <c r="A67" s="43" t="s">
        <v>63</v>
      </c>
      <c r="B67" s="40" t="s">
        <v>6</v>
      </c>
      <c r="C67" s="40" t="s">
        <v>12</v>
      </c>
      <c r="D67" s="40" t="s">
        <v>94</v>
      </c>
      <c r="E67" s="50" t="s">
        <v>29</v>
      </c>
      <c r="F67" s="53">
        <v>30313.23</v>
      </c>
      <c r="G67" s="49">
        <v>30313.23</v>
      </c>
      <c r="H67" s="49">
        <f t="shared" si="2"/>
        <v>0</v>
      </c>
      <c r="I67" s="45">
        <f t="shared" si="3"/>
        <v>100</v>
      </c>
    </row>
    <row r="68" spans="1:9" ht="0.75" customHeight="1" hidden="1">
      <c r="A68" s="38" t="s">
        <v>13</v>
      </c>
      <c r="B68" s="33" t="s">
        <v>12</v>
      </c>
      <c r="C68" s="33"/>
      <c r="D68" s="33"/>
      <c r="E68" s="67"/>
      <c r="F68" s="101">
        <f aca="true" t="shared" si="6" ref="F68:H69">F69</f>
        <v>0</v>
      </c>
      <c r="G68" s="101">
        <f t="shared" si="6"/>
        <v>0</v>
      </c>
      <c r="H68" s="101">
        <f t="shared" si="6"/>
        <v>0</v>
      </c>
      <c r="I68" s="45" t="e">
        <f t="shared" si="3"/>
        <v>#DIV/0!</v>
      </c>
    </row>
    <row r="69" spans="1:9" ht="12.75" hidden="1">
      <c r="A69" s="38" t="s">
        <v>95</v>
      </c>
      <c r="B69" s="33" t="s">
        <v>12</v>
      </c>
      <c r="C69" s="33" t="s">
        <v>14</v>
      </c>
      <c r="D69" s="33"/>
      <c r="E69" s="67" t="s">
        <v>96</v>
      </c>
      <c r="F69" s="101">
        <f t="shared" si="6"/>
        <v>0</v>
      </c>
      <c r="G69" s="101">
        <f t="shared" si="6"/>
        <v>0</v>
      </c>
      <c r="H69" s="101">
        <f t="shared" si="6"/>
        <v>0</v>
      </c>
      <c r="I69" s="45" t="e">
        <f t="shared" si="3"/>
        <v>#DIV/0!</v>
      </c>
    </row>
    <row r="70" spans="1:9" ht="12.75" hidden="1">
      <c r="A70" s="20" t="s">
        <v>97</v>
      </c>
      <c r="B70" s="68" t="s">
        <v>12</v>
      </c>
      <c r="C70" s="68" t="s">
        <v>14</v>
      </c>
      <c r="D70" s="68" t="s">
        <v>98</v>
      </c>
      <c r="E70" s="69"/>
      <c r="F70" s="113">
        <f aca="true" t="shared" si="7" ref="F70:G72">F71</f>
        <v>0</v>
      </c>
      <c r="G70" s="49">
        <f t="shared" si="7"/>
        <v>0</v>
      </c>
      <c r="H70" s="49">
        <f t="shared" si="2"/>
        <v>0</v>
      </c>
      <c r="I70" s="45" t="e">
        <f t="shared" si="3"/>
        <v>#DIV/0!</v>
      </c>
    </row>
    <row r="71" spans="1:9" ht="12.75" hidden="1">
      <c r="A71" s="21" t="s">
        <v>99</v>
      </c>
      <c r="B71" s="68" t="s">
        <v>12</v>
      </c>
      <c r="C71" s="68" t="s">
        <v>14</v>
      </c>
      <c r="D71" s="68" t="s">
        <v>100</v>
      </c>
      <c r="E71" s="69"/>
      <c r="F71" s="113">
        <f t="shared" si="7"/>
        <v>0</v>
      </c>
      <c r="G71" s="49">
        <f t="shared" si="7"/>
        <v>0</v>
      </c>
      <c r="H71" s="49">
        <f t="shared" si="2"/>
        <v>0</v>
      </c>
      <c r="I71" s="45" t="e">
        <f t="shared" si="3"/>
        <v>#DIV/0!</v>
      </c>
    </row>
    <row r="72" spans="1:9" ht="24" hidden="1">
      <c r="A72" s="42" t="s">
        <v>62</v>
      </c>
      <c r="B72" s="68" t="s">
        <v>12</v>
      </c>
      <c r="C72" s="68" t="s">
        <v>14</v>
      </c>
      <c r="D72" s="68" t="s">
        <v>100</v>
      </c>
      <c r="E72" s="50" t="s">
        <v>28</v>
      </c>
      <c r="F72" s="53">
        <f t="shared" si="7"/>
        <v>0</v>
      </c>
      <c r="G72" s="49">
        <f t="shared" si="7"/>
        <v>0</v>
      </c>
      <c r="H72" s="49">
        <f t="shared" si="2"/>
        <v>0</v>
      </c>
      <c r="I72" s="45" t="e">
        <f t="shared" si="3"/>
        <v>#DIV/0!</v>
      </c>
    </row>
    <row r="73" spans="1:9" ht="24" hidden="1">
      <c r="A73" s="42" t="s">
        <v>63</v>
      </c>
      <c r="B73" s="68" t="s">
        <v>12</v>
      </c>
      <c r="C73" s="68" t="s">
        <v>14</v>
      </c>
      <c r="D73" s="68" t="s">
        <v>100</v>
      </c>
      <c r="E73" s="50" t="s">
        <v>29</v>
      </c>
      <c r="F73" s="53">
        <v>0</v>
      </c>
      <c r="G73" s="49">
        <v>0</v>
      </c>
      <c r="H73" s="49">
        <f t="shared" si="2"/>
        <v>0</v>
      </c>
      <c r="I73" s="45" t="e">
        <f t="shared" si="3"/>
        <v>#DIV/0!</v>
      </c>
    </row>
    <row r="74" spans="1:9" ht="0.75" customHeight="1" hidden="1">
      <c r="A74" s="70" t="s">
        <v>101</v>
      </c>
      <c r="B74" s="33" t="s">
        <v>8</v>
      </c>
      <c r="C74" s="33"/>
      <c r="D74" s="33"/>
      <c r="E74" s="48"/>
      <c r="F74" s="101">
        <f>F75+F88</f>
        <v>86000</v>
      </c>
      <c r="G74" s="101">
        <f>G75+G88</f>
        <v>86000</v>
      </c>
      <c r="H74" s="97">
        <f t="shared" si="2"/>
        <v>0</v>
      </c>
      <c r="I74" s="93">
        <f t="shared" si="3"/>
        <v>100</v>
      </c>
    </row>
    <row r="75" spans="1:9" ht="15.75" customHeight="1" hidden="1">
      <c r="A75" s="70" t="s">
        <v>102</v>
      </c>
      <c r="B75" s="40" t="s">
        <v>8</v>
      </c>
      <c r="C75" s="40" t="s">
        <v>15</v>
      </c>
      <c r="D75" s="40"/>
      <c r="E75" s="50"/>
      <c r="F75" s="101">
        <f>F79+F82+F76</f>
        <v>0</v>
      </c>
      <c r="G75" s="101">
        <f>G79+G82+G76</f>
        <v>0</v>
      </c>
      <c r="H75" s="97">
        <f t="shared" si="2"/>
        <v>0</v>
      </c>
      <c r="I75" s="93" t="e">
        <f t="shared" si="3"/>
        <v>#DIV/0!</v>
      </c>
    </row>
    <row r="76" spans="1:9" ht="15" customHeight="1" hidden="1">
      <c r="A76" s="43" t="s">
        <v>103</v>
      </c>
      <c r="B76" s="40" t="s">
        <v>8</v>
      </c>
      <c r="C76" s="40" t="s">
        <v>15</v>
      </c>
      <c r="D76" s="40" t="s">
        <v>104</v>
      </c>
      <c r="E76" s="50"/>
      <c r="F76" s="53">
        <f>F77</f>
        <v>0</v>
      </c>
      <c r="G76" s="49">
        <f>G77</f>
        <v>0</v>
      </c>
      <c r="H76" s="49">
        <f>F76-G76</f>
        <v>0</v>
      </c>
      <c r="I76" s="45" t="e">
        <f>G76/F76*100</f>
        <v>#DIV/0!</v>
      </c>
    </row>
    <row r="77" spans="1:9" ht="16.5" customHeight="1" hidden="1">
      <c r="A77" s="42" t="s">
        <v>62</v>
      </c>
      <c r="B77" s="40" t="s">
        <v>8</v>
      </c>
      <c r="C77" s="40" t="s">
        <v>15</v>
      </c>
      <c r="D77" s="40" t="s">
        <v>104</v>
      </c>
      <c r="E77" s="50" t="s">
        <v>28</v>
      </c>
      <c r="F77" s="53">
        <f>F78</f>
        <v>0</v>
      </c>
      <c r="G77" s="49">
        <f>G78</f>
        <v>0</v>
      </c>
      <c r="H77" s="49">
        <f aca="true" t="shared" si="8" ref="H77:H87">F77-G77</f>
        <v>0</v>
      </c>
      <c r="I77" s="45" t="e">
        <f aca="true" t="shared" si="9" ref="I77:I87">G77/F77*100</f>
        <v>#DIV/0!</v>
      </c>
    </row>
    <row r="78" spans="1:9" ht="16.5" customHeight="1" hidden="1">
      <c r="A78" s="42" t="s">
        <v>63</v>
      </c>
      <c r="B78" s="40" t="s">
        <v>8</v>
      </c>
      <c r="C78" s="40" t="s">
        <v>15</v>
      </c>
      <c r="D78" s="40" t="s">
        <v>104</v>
      </c>
      <c r="E78" s="50" t="s">
        <v>29</v>
      </c>
      <c r="F78" s="53"/>
      <c r="G78" s="49"/>
      <c r="H78" s="49">
        <f t="shared" si="8"/>
        <v>0</v>
      </c>
      <c r="I78" s="45" t="e">
        <f t="shared" si="9"/>
        <v>#DIV/0!</v>
      </c>
    </row>
    <row r="79" spans="1:9" ht="17.25" customHeight="1" hidden="1">
      <c r="A79" s="42" t="s">
        <v>105</v>
      </c>
      <c r="B79" s="40" t="s">
        <v>8</v>
      </c>
      <c r="C79" s="40" t="s">
        <v>15</v>
      </c>
      <c r="D79" s="40" t="s">
        <v>106</v>
      </c>
      <c r="E79" s="50"/>
      <c r="F79" s="53">
        <f>F80</f>
        <v>0</v>
      </c>
      <c r="G79" s="49">
        <v>0</v>
      </c>
      <c r="H79" s="49">
        <f t="shared" si="8"/>
        <v>0</v>
      </c>
      <c r="I79" s="45" t="e">
        <f t="shared" si="9"/>
        <v>#DIV/0!</v>
      </c>
    </row>
    <row r="80" spans="1:9" ht="18.75" customHeight="1" hidden="1">
      <c r="A80" s="42" t="s">
        <v>62</v>
      </c>
      <c r="B80" s="40" t="s">
        <v>8</v>
      </c>
      <c r="C80" s="40" t="s">
        <v>15</v>
      </c>
      <c r="D80" s="40" t="s">
        <v>106</v>
      </c>
      <c r="E80" s="50" t="s">
        <v>28</v>
      </c>
      <c r="F80" s="53">
        <f>F81</f>
        <v>0</v>
      </c>
      <c r="G80" s="49">
        <v>0</v>
      </c>
      <c r="H80" s="49">
        <f t="shared" si="8"/>
        <v>0</v>
      </c>
      <c r="I80" s="45" t="e">
        <f t="shared" si="9"/>
        <v>#DIV/0!</v>
      </c>
    </row>
    <row r="81" spans="1:9" ht="20.25" customHeight="1" hidden="1">
      <c r="A81" s="42" t="s">
        <v>63</v>
      </c>
      <c r="B81" s="40" t="s">
        <v>8</v>
      </c>
      <c r="C81" s="40" t="s">
        <v>15</v>
      </c>
      <c r="D81" s="40" t="s">
        <v>106</v>
      </c>
      <c r="E81" s="50" t="s">
        <v>29</v>
      </c>
      <c r="F81" s="53"/>
      <c r="G81" s="49">
        <v>0</v>
      </c>
      <c r="H81" s="49">
        <f t="shared" si="8"/>
        <v>0</v>
      </c>
      <c r="I81" s="45" t="e">
        <f t="shared" si="9"/>
        <v>#DIV/0!</v>
      </c>
    </row>
    <row r="82" spans="1:9" ht="20.25" customHeight="1" hidden="1">
      <c r="A82" s="42" t="s">
        <v>107</v>
      </c>
      <c r="B82" s="40" t="s">
        <v>8</v>
      </c>
      <c r="C82" s="40" t="s">
        <v>15</v>
      </c>
      <c r="D82" s="40" t="s">
        <v>108</v>
      </c>
      <c r="E82" s="50"/>
      <c r="F82" s="53">
        <f>F83+F85</f>
        <v>0</v>
      </c>
      <c r="G82" s="53">
        <f>G83+G85</f>
        <v>0</v>
      </c>
      <c r="H82" s="49">
        <f t="shared" si="8"/>
        <v>0</v>
      </c>
      <c r="I82" s="45" t="e">
        <f t="shared" si="9"/>
        <v>#DIV/0!</v>
      </c>
    </row>
    <row r="83" spans="1:9" ht="18.75" customHeight="1" hidden="1">
      <c r="A83" s="42" t="s">
        <v>62</v>
      </c>
      <c r="B83" s="40" t="s">
        <v>8</v>
      </c>
      <c r="C83" s="40" t="s">
        <v>15</v>
      </c>
      <c r="D83" s="40" t="s">
        <v>108</v>
      </c>
      <c r="E83" s="50" t="s">
        <v>28</v>
      </c>
      <c r="F83" s="53">
        <f>F84</f>
        <v>0</v>
      </c>
      <c r="G83" s="49">
        <f>G84</f>
        <v>0</v>
      </c>
      <c r="H83" s="49">
        <f t="shared" si="8"/>
        <v>0</v>
      </c>
      <c r="I83" s="45" t="e">
        <f t="shared" si="9"/>
        <v>#DIV/0!</v>
      </c>
    </row>
    <row r="84" spans="1:9" ht="18.75" customHeight="1" hidden="1">
      <c r="A84" s="42" t="s">
        <v>63</v>
      </c>
      <c r="B84" s="40" t="s">
        <v>8</v>
      </c>
      <c r="C84" s="40" t="s">
        <v>15</v>
      </c>
      <c r="D84" s="40" t="s">
        <v>108</v>
      </c>
      <c r="E84" s="50" t="s">
        <v>29</v>
      </c>
      <c r="F84" s="53"/>
      <c r="G84" s="49"/>
      <c r="H84" s="49">
        <f t="shared" si="8"/>
        <v>0</v>
      </c>
      <c r="I84" s="45" t="e">
        <f t="shared" si="9"/>
        <v>#DIV/0!</v>
      </c>
    </row>
    <row r="85" spans="1:9" ht="17.25" customHeight="1" hidden="1">
      <c r="A85" s="43" t="s">
        <v>55</v>
      </c>
      <c r="B85" s="40" t="s">
        <v>8</v>
      </c>
      <c r="C85" s="40" t="s">
        <v>15</v>
      </c>
      <c r="D85" s="40" t="s">
        <v>108</v>
      </c>
      <c r="E85" s="50" t="s">
        <v>25</v>
      </c>
      <c r="F85" s="53">
        <f>F86+F87</f>
        <v>0</v>
      </c>
      <c r="G85" s="53">
        <f>G86+G87</f>
        <v>0</v>
      </c>
      <c r="H85" s="49">
        <f t="shared" si="8"/>
        <v>0</v>
      </c>
      <c r="I85" s="45" t="e">
        <f t="shared" si="9"/>
        <v>#DIV/0!</v>
      </c>
    </row>
    <row r="86" spans="1:9" ht="16.5" customHeight="1" hidden="1">
      <c r="A86" s="43" t="s">
        <v>56</v>
      </c>
      <c r="B86" s="40" t="s">
        <v>8</v>
      </c>
      <c r="C86" s="40" t="s">
        <v>15</v>
      </c>
      <c r="D86" s="40" t="s">
        <v>108</v>
      </c>
      <c r="E86" s="50" t="s">
        <v>23</v>
      </c>
      <c r="F86" s="53"/>
      <c r="G86" s="49"/>
      <c r="H86" s="49">
        <f t="shared" si="8"/>
        <v>0</v>
      </c>
      <c r="I86" s="45" t="e">
        <f t="shared" si="9"/>
        <v>#DIV/0!</v>
      </c>
    </row>
    <row r="87" spans="1:9" ht="15.75" customHeight="1" hidden="1">
      <c r="A87" s="46" t="s">
        <v>57</v>
      </c>
      <c r="B87" s="40" t="s">
        <v>8</v>
      </c>
      <c r="C87" s="40" t="s">
        <v>15</v>
      </c>
      <c r="D87" s="40" t="s">
        <v>108</v>
      </c>
      <c r="E87" s="50" t="s">
        <v>58</v>
      </c>
      <c r="F87" s="53"/>
      <c r="G87" s="49"/>
      <c r="H87" s="49">
        <f t="shared" si="8"/>
        <v>0</v>
      </c>
      <c r="I87" s="45" t="e">
        <f t="shared" si="9"/>
        <v>#DIV/0!</v>
      </c>
    </row>
    <row r="88" spans="1:9" ht="0.75" customHeight="1" hidden="1">
      <c r="A88" s="32" t="s">
        <v>16</v>
      </c>
      <c r="B88" s="33" t="s">
        <v>8</v>
      </c>
      <c r="C88" s="33" t="s">
        <v>17</v>
      </c>
      <c r="D88" s="33"/>
      <c r="E88" s="48"/>
      <c r="F88" s="101">
        <f>F89+F93</f>
        <v>86000</v>
      </c>
      <c r="G88" s="101">
        <f>G89+G93</f>
        <v>86000</v>
      </c>
      <c r="H88" s="101">
        <f>H89+H93</f>
        <v>0</v>
      </c>
      <c r="I88" s="93">
        <f aca="true" t="shared" si="10" ref="I88:I98">G88/F88*100</f>
        <v>100</v>
      </c>
    </row>
    <row r="89" spans="1:9" ht="1.5" customHeight="1" hidden="1">
      <c r="A89" s="42" t="s">
        <v>63</v>
      </c>
      <c r="B89" s="40" t="s">
        <v>8</v>
      </c>
      <c r="C89" s="40" t="s">
        <v>17</v>
      </c>
      <c r="D89" s="40" t="s">
        <v>109</v>
      </c>
      <c r="E89" s="50" t="s">
        <v>29</v>
      </c>
      <c r="F89" s="53"/>
      <c r="G89" s="49"/>
      <c r="H89" s="49">
        <f>F89-G89</f>
        <v>0</v>
      </c>
      <c r="I89" s="45" t="e">
        <f t="shared" si="10"/>
        <v>#DIV/0!</v>
      </c>
    </row>
    <row r="90" spans="1:9" ht="24" hidden="1">
      <c r="A90" s="43" t="s">
        <v>110</v>
      </c>
      <c r="B90" s="40" t="s">
        <v>8</v>
      </c>
      <c r="C90" s="40" t="s">
        <v>17</v>
      </c>
      <c r="D90" s="40" t="s">
        <v>111</v>
      </c>
      <c r="E90" s="50"/>
      <c r="F90" s="53">
        <f>F91</f>
        <v>0</v>
      </c>
      <c r="G90" s="49"/>
      <c r="H90" s="49">
        <f aca="true" t="shared" si="11" ref="H90:H114">F90-G90</f>
        <v>0</v>
      </c>
      <c r="I90" s="45" t="e">
        <f t="shared" si="10"/>
        <v>#DIV/0!</v>
      </c>
    </row>
    <row r="91" spans="1:9" ht="24" hidden="1">
      <c r="A91" s="42" t="s">
        <v>62</v>
      </c>
      <c r="B91" s="40" t="s">
        <v>8</v>
      </c>
      <c r="C91" s="40" t="s">
        <v>17</v>
      </c>
      <c r="D91" s="40" t="s">
        <v>111</v>
      </c>
      <c r="E91" s="50" t="s">
        <v>28</v>
      </c>
      <c r="F91" s="53">
        <f>F92</f>
        <v>0</v>
      </c>
      <c r="G91" s="49"/>
      <c r="H91" s="49">
        <f t="shared" si="11"/>
        <v>0</v>
      </c>
      <c r="I91" s="45" t="e">
        <f t="shared" si="10"/>
        <v>#DIV/0!</v>
      </c>
    </row>
    <row r="92" spans="1:9" ht="13.5" customHeight="1" hidden="1">
      <c r="A92" s="42" t="s">
        <v>63</v>
      </c>
      <c r="B92" s="40" t="s">
        <v>8</v>
      </c>
      <c r="C92" s="40" t="s">
        <v>17</v>
      </c>
      <c r="D92" s="40" t="s">
        <v>111</v>
      </c>
      <c r="E92" s="50" t="s">
        <v>29</v>
      </c>
      <c r="F92" s="53"/>
      <c r="G92" s="49"/>
      <c r="H92" s="49">
        <f t="shared" si="11"/>
        <v>0</v>
      </c>
      <c r="I92" s="45" t="e">
        <f t="shared" si="10"/>
        <v>#DIV/0!</v>
      </c>
    </row>
    <row r="93" spans="1:9" ht="18" customHeight="1" hidden="1">
      <c r="A93" s="42" t="s">
        <v>112</v>
      </c>
      <c r="B93" s="40" t="s">
        <v>8</v>
      </c>
      <c r="C93" s="40" t="s">
        <v>17</v>
      </c>
      <c r="D93" s="40" t="s">
        <v>113</v>
      </c>
      <c r="E93" s="50"/>
      <c r="F93" s="53">
        <f>F94+F98</f>
        <v>86000</v>
      </c>
      <c r="G93" s="53">
        <f>G94+G98</f>
        <v>86000</v>
      </c>
      <c r="H93" s="49">
        <f t="shared" si="11"/>
        <v>0</v>
      </c>
      <c r="I93" s="45">
        <f t="shared" si="10"/>
        <v>100</v>
      </c>
    </row>
    <row r="94" spans="1:9" ht="19.5" customHeight="1">
      <c r="A94" s="32" t="s">
        <v>95</v>
      </c>
      <c r="B94" s="40" t="s">
        <v>12</v>
      </c>
      <c r="C94" s="40" t="s">
        <v>14</v>
      </c>
      <c r="D94" s="40" t="s">
        <v>172</v>
      </c>
      <c r="E94" s="50"/>
      <c r="F94" s="101">
        <f>F95</f>
        <v>50000</v>
      </c>
      <c r="G94" s="101">
        <f>G95</f>
        <v>50000</v>
      </c>
      <c r="H94" s="97">
        <f t="shared" si="11"/>
        <v>0</v>
      </c>
      <c r="I94" s="93">
        <f t="shared" si="10"/>
        <v>100</v>
      </c>
    </row>
    <row r="95" spans="1:9" ht="29.25" customHeight="1">
      <c r="A95" s="42" t="s">
        <v>62</v>
      </c>
      <c r="B95" s="40" t="s">
        <v>12</v>
      </c>
      <c r="C95" s="40" t="s">
        <v>14</v>
      </c>
      <c r="D95" s="40" t="s">
        <v>164</v>
      </c>
      <c r="E95" s="50" t="s">
        <v>28</v>
      </c>
      <c r="F95" s="53">
        <f>F96</f>
        <v>50000</v>
      </c>
      <c r="G95" s="49">
        <f>G96</f>
        <v>50000</v>
      </c>
      <c r="H95" s="49">
        <f t="shared" si="11"/>
        <v>0</v>
      </c>
      <c r="I95" s="45">
        <f t="shared" si="10"/>
        <v>100</v>
      </c>
    </row>
    <row r="96" spans="1:9" ht="27.75" customHeight="1">
      <c r="A96" s="42" t="s">
        <v>63</v>
      </c>
      <c r="B96" s="40" t="s">
        <v>12</v>
      </c>
      <c r="C96" s="40" t="s">
        <v>14</v>
      </c>
      <c r="D96" s="40" t="s">
        <v>164</v>
      </c>
      <c r="E96" s="50" t="s">
        <v>29</v>
      </c>
      <c r="F96" s="53">
        <v>50000</v>
      </c>
      <c r="G96" s="49">
        <v>50000</v>
      </c>
      <c r="H96" s="49">
        <f t="shared" si="11"/>
        <v>0</v>
      </c>
      <c r="I96" s="31">
        <f t="shared" si="10"/>
        <v>100</v>
      </c>
    </row>
    <row r="97" spans="1:9" ht="13.5" customHeight="1">
      <c r="A97" s="38" t="s">
        <v>175</v>
      </c>
      <c r="B97" s="40" t="s">
        <v>8</v>
      </c>
      <c r="C97" s="40" t="s">
        <v>17</v>
      </c>
      <c r="D97" s="40"/>
      <c r="E97" s="50"/>
      <c r="F97" s="101">
        <f>F98</f>
        <v>36000</v>
      </c>
      <c r="G97" s="101">
        <f>G98</f>
        <v>36000</v>
      </c>
      <c r="H97" s="97">
        <f t="shared" si="11"/>
        <v>0</v>
      </c>
      <c r="I97" s="112">
        <f t="shared" si="10"/>
        <v>100</v>
      </c>
    </row>
    <row r="98" spans="1:9" ht="26.25" customHeight="1">
      <c r="A98" s="42" t="s">
        <v>62</v>
      </c>
      <c r="B98" s="40" t="s">
        <v>8</v>
      </c>
      <c r="C98" s="40" t="s">
        <v>17</v>
      </c>
      <c r="D98" s="40" t="s">
        <v>109</v>
      </c>
      <c r="E98" s="50" t="s">
        <v>28</v>
      </c>
      <c r="F98" s="53">
        <f>F99</f>
        <v>36000</v>
      </c>
      <c r="G98" s="49">
        <f>G99</f>
        <v>36000</v>
      </c>
      <c r="H98" s="49">
        <f t="shared" si="11"/>
        <v>0</v>
      </c>
      <c r="I98" s="31">
        <f t="shared" si="10"/>
        <v>100</v>
      </c>
    </row>
    <row r="99" spans="1:9" ht="24.75" customHeight="1">
      <c r="A99" s="42" t="s">
        <v>63</v>
      </c>
      <c r="B99" s="40" t="s">
        <v>8</v>
      </c>
      <c r="C99" s="40" t="s">
        <v>17</v>
      </c>
      <c r="D99" s="40" t="s">
        <v>109</v>
      </c>
      <c r="E99" s="50" t="s">
        <v>29</v>
      </c>
      <c r="F99" s="53">
        <v>36000</v>
      </c>
      <c r="G99" s="49">
        <v>36000</v>
      </c>
      <c r="H99" s="49">
        <f t="shared" si="11"/>
        <v>0</v>
      </c>
      <c r="I99" s="31">
        <f>G99/F99*100</f>
        <v>100</v>
      </c>
    </row>
    <row r="100" spans="1:9" ht="12.75">
      <c r="A100" s="38" t="s">
        <v>114</v>
      </c>
      <c r="B100" s="33" t="s">
        <v>18</v>
      </c>
      <c r="C100" s="71"/>
      <c r="D100" s="71"/>
      <c r="E100" s="72"/>
      <c r="F100" s="101">
        <f>F101+F117+F137+F148</f>
        <v>3251171.0100000002</v>
      </c>
      <c r="G100" s="101">
        <f>G101+G117+G137+G148</f>
        <v>3011489.6100000003</v>
      </c>
      <c r="H100" s="97">
        <f t="shared" si="11"/>
        <v>239681.3999999999</v>
      </c>
      <c r="I100" s="93">
        <f aca="true" t="shared" si="12" ref="I100:I153">G100/F100*100</f>
        <v>92.62784395952153</v>
      </c>
    </row>
    <row r="101" spans="1:9" ht="16.5" customHeight="1" hidden="1">
      <c r="A101" s="38" t="s">
        <v>115</v>
      </c>
      <c r="B101" s="33" t="s">
        <v>18</v>
      </c>
      <c r="C101" s="33" t="s">
        <v>5</v>
      </c>
      <c r="D101" s="71"/>
      <c r="E101" s="72"/>
      <c r="F101" s="95">
        <f>F102+F115</f>
        <v>0</v>
      </c>
      <c r="G101" s="95">
        <f>G102+G115</f>
        <v>0</v>
      </c>
      <c r="H101" s="97">
        <f t="shared" si="11"/>
        <v>0</v>
      </c>
      <c r="I101" s="93" t="e">
        <f t="shared" si="12"/>
        <v>#DIV/0!</v>
      </c>
    </row>
    <row r="102" spans="1:9" ht="12.75" hidden="1">
      <c r="A102" s="42" t="s">
        <v>116</v>
      </c>
      <c r="B102" s="40" t="s">
        <v>18</v>
      </c>
      <c r="C102" s="40" t="s">
        <v>5</v>
      </c>
      <c r="D102" s="73" t="s">
        <v>117</v>
      </c>
      <c r="E102" s="74"/>
      <c r="F102" s="53">
        <f>F103+F105+F111+F113</f>
        <v>0</v>
      </c>
      <c r="G102" s="53">
        <f>G103+G105+G111+G113</f>
        <v>0</v>
      </c>
      <c r="H102" s="49">
        <f t="shared" si="11"/>
        <v>0</v>
      </c>
      <c r="I102" s="45" t="e">
        <f t="shared" si="12"/>
        <v>#DIV/0!</v>
      </c>
    </row>
    <row r="103" spans="1:9" ht="24" hidden="1">
      <c r="A103" s="42" t="s">
        <v>62</v>
      </c>
      <c r="B103" s="40" t="s">
        <v>18</v>
      </c>
      <c r="C103" s="40" t="s">
        <v>5</v>
      </c>
      <c r="D103" s="75" t="s">
        <v>118</v>
      </c>
      <c r="E103" s="76">
        <v>240</v>
      </c>
      <c r="F103" s="102">
        <f>F104</f>
        <v>0</v>
      </c>
      <c r="G103" s="49"/>
      <c r="H103" s="49">
        <f t="shared" si="11"/>
        <v>0</v>
      </c>
      <c r="I103" s="31" t="e">
        <f t="shared" si="12"/>
        <v>#DIV/0!</v>
      </c>
    </row>
    <row r="104" spans="1:9" ht="12.75" hidden="1">
      <c r="A104" s="42" t="s">
        <v>119</v>
      </c>
      <c r="B104" s="40" t="s">
        <v>18</v>
      </c>
      <c r="C104" s="40" t="s">
        <v>5</v>
      </c>
      <c r="D104" s="75" t="s">
        <v>118</v>
      </c>
      <c r="E104" s="76">
        <v>243</v>
      </c>
      <c r="F104" s="102"/>
      <c r="G104" s="49"/>
      <c r="H104" s="49">
        <f t="shared" si="11"/>
        <v>0</v>
      </c>
      <c r="I104" s="31" t="e">
        <f t="shared" si="12"/>
        <v>#DIV/0!</v>
      </c>
    </row>
    <row r="105" spans="1:9" ht="24" hidden="1">
      <c r="A105" s="42" t="s">
        <v>120</v>
      </c>
      <c r="B105" s="40" t="s">
        <v>18</v>
      </c>
      <c r="C105" s="40" t="s">
        <v>5</v>
      </c>
      <c r="D105" s="73" t="s">
        <v>121</v>
      </c>
      <c r="E105" s="76"/>
      <c r="F105" s="102">
        <f>F106+F108</f>
        <v>0</v>
      </c>
      <c r="G105" s="102">
        <f>G106+G108</f>
        <v>0</v>
      </c>
      <c r="H105" s="49">
        <f t="shared" si="11"/>
        <v>0</v>
      </c>
      <c r="I105" s="45" t="e">
        <f t="shared" si="12"/>
        <v>#DIV/0!</v>
      </c>
    </row>
    <row r="106" spans="1:9" ht="24" hidden="1">
      <c r="A106" s="42" t="s">
        <v>62</v>
      </c>
      <c r="B106" s="40" t="s">
        <v>18</v>
      </c>
      <c r="C106" s="40" t="s">
        <v>5</v>
      </c>
      <c r="D106" s="73" t="s">
        <v>121</v>
      </c>
      <c r="E106" s="76">
        <v>240</v>
      </c>
      <c r="F106" s="102">
        <f>F107</f>
        <v>0</v>
      </c>
      <c r="G106" s="49"/>
      <c r="H106" s="49">
        <f t="shared" si="11"/>
        <v>0</v>
      </c>
      <c r="I106" s="31" t="e">
        <f t="shared" si="12"/>
        <v>#DIV/0!</v>
      </c>
    </row>
    <row r="107" spans="1:9" ht="24" hidden="1">
      <c r="A107" s="42" t="s">
        <v>63</v>
      </c>
      <c r="B107" s="40" t="s">
        <v>18</v>
      </c>
      <c r="C107" s="40" t="s">
        <v>5</v>
      </c>
      <c r="D107" s="73" t="s">
        <v>121</v>
      </c>
      <c r="E107" s="76">
        <v>244</v>
      </c>
      <c r="F107" s="102"/>
      <c r="G107" s="49"/>
      <c r="H107" s="49">
        <f t="shared" si="11"/>
        <v>0</v>
      </c>
      <c r="I107" s="31" t="e">
        <f t="shared" si="12"/>
        <v>#DIV/0!</v>
      </c>
    </row>
    <row r="108" spans="1:9" ht="12.75" hidden="1">
      <c r="A108" s="43" t="s">
        <v>55</v>
      </c>
      <c r="B108" s="40" t="s">
        <v>18</v>
      </c>
      <c r="C108" s="40" t="s">
        <v>5</v>
      </c>
      <c r="D108" s="40" t="s">
        <v>121</v>
      </c>
      <c r="E108" s="50" t="s">
        <v>25</v>
      </c>
      <c r="F108" s="53">
        <f>F109+F110</f>
        <v>0</v>
      </c>
      <c r="G108" s="53">
        <f>G109+G110</f>
        <v>0</v>
      </c>
      <c r="H108" s="49">
        <f t="shared" si="11"/>
        <v>0</v>
      </c>
      <c r="I108" s="45" t="e">
        <f t="shared" si="12"/>
        <v>#DIV/0!</v>
      </c>
    </row>
    <row r="109" spans="1:9" ht="12.75" hidden="1">
      <c r="A109" s="43" t="s">
        <v>56</v>
      </c>
      <c r="B109" s="40" t="s">
        <v>18</v>
      </c>
      <c r="C109" s="40" t="s">
        <v>5</v>
      </c>
      <c r="D109" s="40" t="s">
        <v>121</v>
      </c>
      <c r="E109" s="50" t="s">
        <v>23</v>
      </c>
      <c r="F109" s="53"/>
      <c r="G109" s="49"/>
      <c r="H109" s="49">
        <f t="shared" si="11"/>
        <v>0</v>
      </c>
      <c r="I109" s="45" t="e">
        <f t="shared" si="12"/>
        <v>#DIV/0!</v>
      </c>
    </row>
    <row r="110" spans="1:9" ht="24" hidden="1">
      <c r="A110" s="46" t="s">
        <v>57</v>
      </c>
      <c r="B110" s="40" t="s">
        <v>18</v>
      </c>
      <c r="C110" s="40" t="s">
        <v>5</v>
      </c>
      <c r="D110" s="40" t="s">
        <v>121</v>
      </c>
      <c r="E110" s="50" t="s">
        <v>58</v>
      </c>
      <c r="F110" s="53"/>
      <c r="G110" s="49"/>
      <c r="H110" s="49">
        <f t="shared" si="11"/>
        <v>0</v>
      </c>
      <c r="I110" s="45" t="e">
        <f t="shared" si="12"/>
        <v>#DIV/0!</v>
      </c>
    </row>
    <row r="111" spans="1:9" ht="25.5" hidden="1">
      <c r="A111" s="104" t="s">
        <v>150</v>
      </c>
      <c r="B111" s="40" t="s">
        <v>18</v>
      </c>
      <c r="C111" s="40" t="s">
        <v>5</v>
      </c>
      <c r="D111" s="40" t="s">
        <v>151</v>
      </c>
      <c r="E111" s="50" t="s">
        <v>149</v>
      </c>
      <c r="F111" s="105">
        <f>F112</f>
        <v>0</v>
      </c>
      <c r="G111" s="105">
        <f>G112</f>
        <v>0</v>
      </c>
      <c r="H111" s="49">
        <f t="shared" si="11"/>
        <v>0</v>
      </c>
      <c r="I111" s="45" t="e">
        <f t="shared" si="12"/>
        <v>#DIV/0!</v>
      </c>
    </row>
    <row r="112" spans="1:9" ht="30" customHeight="1" hidden="1">
      <c r="A112" s="103" t="s">
        <v>148</v>
      </c>
      <c r="B112" s="40" t="s">
        <v>18</v>
      </c>
      <c r="C112" s="40" t="s">
        <v>5</v>
      </c>
      <c r="D112" s="40" t="s">
        <v>146</v>
      </c>
      <c r="E112" s="50" t="s">
        <v>147</v>
      </c>
      <c r="F112" s="102"/>
      <c r="G112" s="105"/>
      <c r="H112" s="49">
        <f t="shared" si="11"/>
        <v>0</v>
      </c>
      <c r="I112" s="45" t="e">
        <f t="shared" si="12"/>
        <v>#DIV/0!</v>
      </c>
    </row>
    <row r="113" spans="1:9" ht="25.5" customHeight="1" hidden="1">
      <c r="A113" s="43" t="s">
        <v>62</v>
      </c>
      <c r="B113" s="40" t="s">
        <v>18</v>
      </c>
      <c r="C113" s="40" t="s">
        <v>5</v>
      </c>
      <c r="D113" s="40" t="s">
        <v>118</v>
      </c>
      <c r="E113" s="50" t="s">
        <v>28</v>
      </c>
      <c r="F113" s="105">
        <f>F114</f>
        <v>0</v>
      </c>
      <c r="G113" s="105">
        <f>G114</f>
        <v>0</v>
      </c>
      <c r="H113" s="49">
        <f t="shared" si="11"/>
        <v>0</v>
      </c>
      <c r="I113" s="45" t="e">
        <f t="shared" si="12"/>
        <v>#DIV/0!</v>
      </c>
    </row>
    <row r="114" spans="1:9" ht="0.75" customHeight="1">
      <c r="A114" s="39" t="s">
        <v>63</v>
      </c>
      <c r="B114" s="40" t="s">
        <v>18</v>
      </c>
      <c r="C114" s="40" t="s">
        <v>5</v>
      </c>
      <c r="D114" s="40" t="s">
        <v>118</v>
      </c>
      <c r="E114" s="50" t="s">
        <v>29</v>
      </c>
      <c r="F114" s="102">
        <v>0</v>
      </c>
      <c r="G114" s="105">
        <v>0</v>
      </c>
      <c r="H114" s="49">
        <f t="shared" si="11"/>
        <v>0</v>
      </c>
      <c r="I114" s="45" t="e">
        <f t="shared" si="12"/>
        <v>#DIV/0!</v>
      </c>
    </row>
    <row r="115" spans="1:9" ht="20.25" customHeight="1" hidden="1">
      <c r="A115" s="39" t="s">
        <v>155</v>
      </c>
      <c r="B115" s="40" t="s">
        <v>18</v>
      </c>
      <c r="C115" s="40" t="s">
        <v>5</v>
      </c>
      <c r="D115" s="40" t="s">
        <v>118</v>
      </c>
      <c r="E115" s="50" t="s">
        <v>157</v>
      </c>
      <c r="F115" s="102">
        <f>F116</f>
        <v>0</v>
      </c>
      <c r="G115" s="105">
        <f>G116</f>
        <v>0</v>
      </c>
      <c r="H115" s="49">
        <f aca="true" t="shared" si="13" ref="H115:H122">F115-G115</f>
        <v>0</v>
      </c>
      <c r="I115" s="45" t="e">
        <f>G115/F115*100</f>
        <v>#DIV/0!</v>
      </c>
    </row>
    <row r="116" spans="1:9" ht="19.5" customHeight="1" hidden="1">
      <c r="A116" s="39" t="s">
        <v>156</v>
      </c>
      <c r="B116" s="40" t="s">
        <v>18</v>
      </c>
      <c r="C116" s="40" t="s">
        <v>5</v>
      </c>
      <c r="D116" s="40" t="s">
        <v>118</v>
      </c>
      <c r="E116" s="50" t="s">
        <v>158</v>
      </c>
      <c r="F116" s="102">
        <v>0</v>
      </c>
      <c r="G116" s="105">
        <v>0</v>
      </c>
      <c r="H116" s="49">
        <f t="shared" si="13"/>
        <v>0</v>
      </c>
      <c r="I116" s="45" t="e">
        <f>G116/F116*100</f>
        <v>#DIV/0!</v>
      </c>
    </row>
    <row r="117" spans="1:9" ht="12.75">
      <c r="A117" s="62" t="s">
        <v>19</v>
      </c>
      <c r="B117" s="33" t="s">
        <v>18</v>
      </c>
      <c r="C117" s="33" t="s">
        <v>6</v>
      </c>
      <c r="D117" s="71"/>
      <c r="E117" s="72"/>
      <c r="F117" s="114">
        <f>F118+F135</f>
        <v>336825.63</v>
      </c>
      <c r="G117" s="114">
        <f>G118</f>
        <v>283546.70999999996</v>
      </c>
      <c r="H117" s="97">
        <f t="shared" si="13"/>
        <v>53278.92000000004</v>
      </c>
      <c r="I117" s="93">
        <f t="shared" si="12"/>
        <v>84.18204695408718</v>
      </c>
    </row>
    <row r="118" spans="1:9" ht="12.75">
      <c r="A118" s="39" t="s">
        <v>39</v>
      </c>
      <c r="B118" s="40" t="s">
        <v>18</v>
      </c>
      <c r="C118" s="40" t="s">
        <v>6</v>
      </c>
      <c r="D118" s="75" t="s">
        <v>123</v>
      </c>
      <c r="E118" s="74"/>
      <c r="F118" s="102">
        <f>F119+F121</f>
        <v>336825.63</v>
      </c>
      <c r="G118" s="102">
        <f>G119+G121</f>
        <v>283546.70999999996</v>
      </c>
      <c r="H118" s="49">
        <f t="shared" si="13"/>
        <v>53278.92000000004</v>
      </c>
      <c r="I118" s="45">
        <f t="shared" si="12"/>
        <v>84.18204695408718</v>
      </c>
    </row>
    <row r="119" spans="1:9" ht="24">
      <c r="A119" s="43" t="s">
        <v>62</v>
      </c>
      <c r="B119" s="40" t="s">
        <v>18</v>
      </c>
      <c r="C119" s="40" t="s">
        <v>6</v>
      </c>
      <c r="D119" s="75" t="s">
        <v>165</v>
      </c>
      <c r="E119" s="76">
        <v>240</v>
      </c>
      <c r="F119" s="102">
        <f>F120</f>
        <v>128068.53</v>
      </c>
      <c r="G119" s="102">
        <f>G120</f>
        <v>128068.53</v>
      </c>
      <c r="H119" s="49">
        <f t="shared" si="13"/>
        <v>0</v>
      </c>
      <c r="I119" s="45">
        <f t="shared" si="12"/>
        <v>100</v>
      </c>
    </row>
    <row r="120" spans="1:9" ht="24">
      <c r="A120" s="39" t="s">
        <v>63</v>
      </c>
      <c r="B120" s="40" t="s">
        <v>18</v>
      </c>
      <c r="C120" s="40" t="s">
        <v>6</v>
      </c>
      <c r="D120" s="73" t="s">
        <v>165</v>
      </c>
      <c r="E120" s="76">
        <v>244</v>
      </c>
      <c r="F120" s="102">
        <v>128068.53</v>
      </c>
      <c r="G120" s="102">
        <v>128068.53</v>
      </c>
      <c r="H120" s="49">
        <f t="shared" si="13"/>
        <v>0</v>
      </c>
      <c r="I120" s="45">
        <f t="shared" si="12"/>
        <v>100</v>
      </c>
    </row>
    <row r="121" spans="1:9" ht="24">
      <c r="A121" s="43" t="s">
        <v>62</v>
      </c>
      <c r="B121" s="40" t="s">
        <v>18</v>
      </c>
      <c r="C121" s="40" t="s">
        <v>6</v>
      </c>
      <c r="D121" s="73" t="s">
        <v>124</v>
      </c>
      <c r="E121" s="50" t="s">
        <v>28</v>
      </c>
      <c r="F121" s="53">
        <f>F122</f>
        <v>208757.1</v>
      </c>
      <c r="G121" s="49">
        <f>G122</f>
        <v>155478.18</v>
      </c>
      <c r="H121" s="49">
        <f t="shared" si="13"/>
        <v>53278.92000000001</v>
      </c>
      <c r="I121" s="45">
        <f t="shared" si="12"/>
        <v>74.47803212441636</v>
      </c>
    </row>
    <row r="122" spans="1:9" ht="24.75" customHeight="1">
      <c r="A122" s="39" t="s">
        <v>63</v>
      </c>
      <c r="B122" s="40" t="s">
        <v>18</v>
      </c>
      <c r="C122" s="40" t="s">
        <v>6</v>
      </c>
      <c r="D122" s="73" t="s">
        <v>124</v>
      </c>
      <c r="E122" s="50" t="s">
        <v>29</v>
      </c>
      <c r="F122" s="54">
        <v>208757.1</v>
      </c>
      <c r="G122" s="49">
        <v>155478.18</v>
      </c>
      <c r="H122" s="49">
        <f t="shared" si="13"/>
        <v>53278.92000000001</v>
      </c>
      <c r="I122" s="45">
        <f t="shared" si="12"/>
        <v>74.47803212441636</v>
      </c>
    </row>
    <row r="123" spans="1:9" ht="21" customHeight="1" hidden="1">
      <c r="A123" s="42" t="s">
        <v>126</v>
      </c>
      <c r="B123" s="40" t="s">
        <v>18</v>
      </c>
      <c r="C123" s="40" t="s">
        <v>6</v>
      </c>
      <c r="D123" s="73" t="s">
        <v>127</v>
      </c>
      <c r="E123" s="76"/>
      <c r="F123" s="102">
        <f>F124+F126</f>
        <v>0</v>
      </c>
      <c r="G123" s="102">
        <f>G124+G126</f>
        <v>0</v>
      </c>
      <c r="H123" s="49">
        <f aca="true" t="shared" si="14" ref="H123:H136">F123-G123</f>
        <v>0</v>
      </c>
      <c r="I123" s="45" t="e">
        <f aca="true" t="shared" si="15" ref="I123:I136">G123/F123*100</f>
        <v>#DIV/0!</v>
      </c>
    </row>
    <row r="124" spans="1:9" ht="21" customHeight="1" hidden="1">
      <c r="A124" s="42" t="s">
        <v>62</v>
      </c>
      <c r="B124" s="40" t="s">
        <v>18</v>
      </c>
      <c r="C124" s="40" t="s">
        <v>6</v>
      </c>
      <c r="D124" s="73" t="s">
        <v>127</v>
      </c>
      <c r="E124" s="76">
        <v>240</v>
      </c>
      <c r="F124" s="102">
        <f>F125</f>
        <v>0</v>
      </c>
      <c r="G124" s="49"/>
      <c r="H124" s="49">
        <f t="shared" si="14"/>
        <v>0</v>
      </c>
      <c r="I124" s="45" t="e">
        <f t="shared" si="15"/>
        <v>#DIV/0!</v>
      </c>
    </row>
    <row r="125" spans="1:9" ht="21.75" customHeight="1" hidden="1">
      <c r="A125" s="42" t="s">
        <v>63</v>
      </c>
      <c r="B125" s="40" t="s">
        <v>18</v>
      </c>
      <c r="C125" s="40" t="s">
        <v>6</v>
      </c>
      <c r="D125" s="73" t="s">
        <v>127</v>
      </c>
      <c r="E125" s="76">
        <v>244</v>
      </c>
      <c r="F125" s="102"/>
      <c r="G125" s="49"/>
      <c r="H125" s="49">
        <f t="shared" si="14"/>
        <v>0</v>
      </c>
      <c r="I125" s="45" t="e">
        <f t="shared" si="15"/>
        <v>#DIV/0!</v>
      </c>
    </row>
    <row r="126" spans="1:9" ht="17.25" customHeight="1" hidden="1">
      <c r="A126" s="43" t="s">
        <v>55</v>
      </c>
      <c r="B126" s="40" t="s">
        <v>18</v>
      </c>
      <c r="C126" s="40" t="s">
        <v>6</v>
      </c>
      <c r="D126" s="73" t="s">
        <v>127</v>
      </c>
      <c r="E126" s="50" t="s">
        <v>25</v>
      </c>
      <c r="F126" s="53">
        <f>F127+F128</f>
        <v>0</v>
      </c>
      <c r="G126" s="49">
        <f>G127</f>
        <v>0</v>
      </c>
      <c r="H126" s="49">
        <f t="shared" si="14"/>
        <v>0</v>
      </c>
      <c r="I126" s="45" t="e">
        <f t="shared" si="15"/>
        <v>#DIV/0!</v>
      </c>
    </row>
    <row r="127" spans="1:9" ht="19.5" customHeight="1" hidden="1">
      <c r="A127" s="43" t="s">
        <v>56</v>
      </c>
      <c r="B127" s="40" t="s">
        <v>18</v>
      </c>
      <c r="C127" s="40" t="s">
        <v>6</v>
      </c>
      <c r="D127" s="73" t="s">
        <v>127</v>
      </c>
      <c r="E127" s="50" t="s">
        <v>23</v>
      </c>
      <c r="F127" s="53"/>
      <c r="G127" s="49"/>
      <c r="H127" s="49">
        <f t="shared" si="14"/>
        <v>0</v>
      </c>
      <c r="I127" s="45" t="e">
        <f t="shared" si="15"/>
        <v>#DIV/0!</v>
      </c>
    </row>
    <row r="128" spans="1:9" ht="18.75" customHeight="1" hidden="1">
      <c r="A128" s="46" t="s">
        <v>57</v>
      </c>
      <c r="B128" s="40" t="s">
        <v>18</v>
      </c>
      <c r="C128" s="40" t="s">
        <v>6</v>
      </c>
      <c r="D128" s="73" t="s">
        <v>127</v>
      </c>
      <c r="E128" s="50" t="s">
        <v>58</v>
      </c>
      <c r="F128" s="53"/>
      <c r="G128" s="49"/>
      <c r="H128" s="49">
        <f t="shared" si="14"/>
        <v>0</v>
      </c>
      <c r="I128" s="45" t="e">
        <f t="shared" si="15"/>
        <v>#DIV/0!</v>
      </c>
    </row>
    <row r="129" spans="1:9" ht="21" customHeight="1" hidden="1">
      <c r="A129" s="42" t="s">
        <v>128</v>
      </c>
      <c r="B129" s="40" t="s">
        <v>18</v>
      </c>
      <c r="C129" s="40" t="s">
        <v>6</v>
      </c>
      <c r="D129" s="73" t="s">
        <v>129</v>
      </c>
      <c r="E129" s="76"/>
      <c r="F129" s="102">
        <f>F130+F132</f>
        <v>0</v>
      </c>
      <c r="G129" s="102">
        <f>G130+G132</f>
        <v>0</v>
      </c>
      <c r="H129" s="49">
        <f t="shared" si="14"/>
        <v>0</v>
      </c>
      <c r="I129" s="45" t="e">
        <f t="shared" si="15"/>
        <v>#DIV/0!</v>
      </c>
    </row>
    <row r="130" spans="1:9" ht="21" customHeight="1" hidden="1">
      <c r="A130" s="42" t="s">
        <v>62</v>
      </c>
      <c r="B130" s="40" t="s">
        <v>18</v>
      </c>
      <c r="C130" s="40" t="s">
        <v>6</v>
      </c>
      <c r="D130" s="73" t="s">
        <v>129</v>
      </c>
      <c r="E130" s="76">
        <v>240</v>
      </c>
      <c r="F130" s="102">
        <f>F131</f>
        <v>0</v>
      </c>
      <c r="G130" s="49"/>
      <c r="H130" s="49">
        <f t="shared" si="14"/>
        <v>0</v>
      </c>
      <c r="I130" s="45" t="e">
        <f t="shared" si="15"/>
        <v>#DIV/0!</v>
      </c>
    </row>
    <row r="131" spans="1:9" ht="21.75" customHeight="1" hidden="1">
      <c r="A131" s="42" t="s">
        <v>63</v>
      </c>
      <c r="B131" s="40" t="s">
        <v>18</v>
      </c>
      <c r="C131" s="40" t="s">
        <v>6</v>
      </c>
      <c r="D131" s="73" t="s">
        <v>129</v>
      </c>
      <c r="E131" s="76">
        <v>244</v>
      </c>
      <c r="F131" s="102"/>
      <c r="G131" s="49"/>
      <c r="H131" s="49">
        <f t="shared" si="14"/>
        <v>0</v>
      </c>
      <c r="I131" s="45" t="e">
        <f t="shared" si="15"/>
        <v>#DIV/0!</v>
      </c>
    </row>
    <row r="132" spans="1:9" ht="25.5" customHeight="1" hidden="1">
      <c r="A132" s="43" t="s">
        <v>55</v>
      </c>
      <c r="B132" s="40" t="s">
        <v>18</v>
      </c>
      <c r="C132" s="40" t="s">
        <v>6</v>
      </c>
      <c r="D132" s="73" t="s">
        <v>129</v>
      </c>
      <c r="E132" s="50" t="s">
        <v>25</v>
      </c>
      <c r="F132" s="53">
        <f>F133+F134</f>
        <v>0</v>
      </c>
      <c r="G132" s="49">
        <f>G133</f>
        <v>0</v>
      </c>
      <c r="H132" s="49">
        <f t="shared" si="14"/>
        <v>0</v>
      </c>
      <c r="I132" s="45" t="e">
        <f t="shared" si="15"/>
        <v>#DIV/0!</v>
      </c>
    </row>
    <row r="133" spans="1:9" ht="22.5" customHeight="1" hidden="1">
      <c r="A133" s="43" t="s">
        <v>56</v>
      </c>
      <c r="B133" s="40" t="s">
        <v>18</v>
      </c>
      <c r="C133" s="40" t="s">
        <v>6</v>
      </c>
      <c r="D133" s="73" t="s">
        <v>129</v>
      </c>
      <c r="E133" s="50" t="s">
        <v>23</v>
      </c>
      <c r="F133" s="53"/>
      <c r="G133" s="49"/>
      <c r="H133" s="49">
        <f t="shared" si="14"/>
        <v>0</v>
      </c>
      <c r="I133" s="45" t="e">
        <f t="shared" si="15"/>
        <v>#DIV/0!</v>
      </c>
    </row>
    <row r="134" spans="1:9" ht="16.5" customHeight="1" hidden="1">
      <c r="A134" s="46" t="s">
        <v>57</v>
      </c>
      <c r="B134" s="40" t="s">
        <v>18</v>
      </c>
      <c r="C134" s="40" t="s">
        <v>6</v>
      </c>
      <c r="D134" s="73" t="s">
        <v>129</v>
      </c>
      <c r="E134" s="50" t="s">
        <v>58</v>
      </c>
      <c r="F134" s="53"/>
      <c r="G134" s="49"/>
      <c r="H134" s="49">
        <f t="shared" si="14"/>
        <v>0</v>
      </c>
      <c r="I134" s="45" t="e">
        <f t="shared" si="15"/>
        <v>#DIV/0!</v>
      </c>
    </row>
    <row r="135" spans="1:9" ht="18.75" customHeight="1" hidden="1">
      <c r="A135" s="39" t="s">
        <v>155</v>
      </c>
      <c r="B135" s="40" t="s">
        <v>18</v>
      </c>
      <c r="C135" s="40" t="s">
        <v>6</v>
      </c>
      <c r="D135" s="73" t="s">
        <v>124</v>
      </c>
      <c r="E135" s="50" t="s">
        <v>157</v>
      </c>
      <c r="F135" s="102">
        <f>F136</f>
        <v>0</v>
      </c>
      <c r="G135" s="49">
        <f>G136</f>
        <v>0</v>
      </c>
      <c r="H135" s="49">
        <f t="shared" si="14"/>
        <v>0</v>
      </c>
      <c r="I135" s="45" t="e">
        <f t="shared" si="15"/>
        <v>#DIV/0!</v>
      </c>
    </row>
    <row r="136" spans="1:9" ht="18.75" customHeight="1" hidden="1">
      <c r="A136" s="39" t="s">
        <v>156</v>
      </c>
      <c r="B136" s="40" t="s">
        <v>18</v>
      </c>
      <c r="C136" s="40" t="s">
        <v>6</v>
      </c>
      <c r="D136" s="73" t="s">
        <v>124</v>
      </c>
      <c r="E136" s="50" t="s">
        <v>158</v>
      </c>
      <c r="F136" s="102">
        <v>0</v>
      </c>
      <c r="G136" s="49">
        <v>0</v>
      </c>
      <c r="H136" s="49">
        <f t="shared" si="14"/>
        <v>0</v>
      </c>
      <c r="I136" s="45" t="e">
        <f t="shared" si="15"/>
        <v>#DIV/0!</v>
      </c>
    </row>
    <row r="137" spans="1:9" ht="12.75">
      <c r="A137" s="38" t="s">
        <v>20</v>
      </c>
      <c r="B137" s="33" t="s">
        <v>18</v>
      </c>
      <c r="C137" s="33" t="s">
        <v>12</v>
      </c>
      <c r="D137" s="73"/>
      <c r="E137" s="77"/>
      <c r="F137" s="114">
        <f>F138+F140+F145+F146+F147+F142</f>
        <v>2715145.3800000004</v>
      </c>
      <c r="G137" s="114">
        <f>G138+G140+G145+G146+G147+G142</f>
        <v>2528742.9000000004</v>
      </c>
      <c r="H137" s="97">
        <f aca="true" t="shared" si="16" ref="H137:H156">F137-G137</f>
        <v>186402.47999999998</v>
      </c>
      <c r="I137" s="93">
        <f t="shared" si="12"/>
        <v>93.13471457649904</v>
      </c>
    </row>
    <row r="138" spans="1:9" ht="24">
      <c r="A138" s="43" t="s">
        <v>62</v>
      </c>
      <c r="B138" s="40" t="s">
        <v>18</v>
      </c>
      <c r="C138" s="40" t="s">
        <v>12</v>
      </c>
      <c r="D138" s="73" t="s">
        <v>166</v>
      </c>
      <c r="E138" s="77">
        <v>240</v>
      </c>
      <c r="F138" s="102">
        <f>F139</f>
        <v>147809.18</v>
      </c>
      <c r="G138" s="102">
        <f>G139</f>
        <v>147809.18</v>
      </c>
      <c r="H138" s="49">
        <f t="shared" si="16"/>
        <v>0</v>
      </c>
      <c r="I138" s="45">
        <f t="shared" si="12"/>
        <v>100</v>
      </c>
    </row>
    <row r="139" spans="1:9" ht="24">
      <c r="A139" s="43" t="s">
        <v>63</v>
      </c>
      <c r="B139" s="40" t="s">
        <v>18</v>
      </c>
      <c r="C139" s="40" t="s">
        <v>12</v>
      </c>
      <c r="D139" s="73" t="s">
        <v>166</v>
      </c>
      <c r="E139" s="77">
        <v>244</v>
      </c>
      <c r="F139" s="102">
        <v>147809.18</v>
      </c>
      <c r="G139" s="102">
        <v>147809.18</v>
      </c>
      <c r="H139" s="49">
        <f t="shared" si="16"/>
        <v>0</v>
      </c>
      <c r="I139" s="45">
        <f t="shared" si="12"/>
        <v>100</v>
      </c>
    </row>
    <row r="140" spans="1:9" ht="24">
      <c r="A140" s="43" t="s">
        <v>62</v>
      </c>
      <c r="B140" s="40" t="s">
        <v>18</v>
      </c>
      <c r="C140" s="40" t="s">
        <v>12</v>
      </c>
      <c r="D140" s="73" t="s">
        <v>130</v>
      </c>
      <c r="E140" s="50" t="s">
        <v>28</v>
      </c>
      <c r="F140" s="53">
        <f>F141</f>
        <v>707057.65</v>
      </c>
      <c r="G140" s="49">
        <f>G141</f>
        <v>520655.17</v>
      </c>
      <c r="H140" s="49">
        <f t="shared" si="16"/>
        <v>186402.48000000004</v>
      </c>
      <c r="I140" s="45">
        <f t="shared" si="12"/>
        <v>73.63687671012399</v>
      </c>
    </row>
    <row r="141" spans="1:9" ht="23.25" customHeight="1">
      <c r="A141" s="43" t="s">
        <v>63</v>
      </c>
      <c r="B141" s="40" t="s">
        <v>18</v>
      </c>
      <c r="C141" s="40" t="s">
        <v>12</v>
      </c>
      <c r="D141" s="73" t="s">
        <v>130</v>
      </c>
      <c r="E141" s="50" t="s">
        <v>29</v>
      </c>
      <c r="F141" s="54">
        <v>707057.65</v>
      </c>
      <c r="G141" s="49">
        <v>520655.17</v>
      </c>
      <c r="H141" s="49">
        <f t="shared" si="16"/>
        <v>186402.48000000004</v>
      </c>
      <c r="I141" s="45">
        <f t="shared" si="12"/>
        <v>73.63687671012399</v>
      </c>
    </row>
    <row r="142" spans="1:9" ht="23.25" customHeight="1">
      <c r="A142" s="43" t="s">
        <v>177</v>
      </c>
      <c r="B142" s="40" t="s">
        <v>18</v>
      </c>
      <c r="C142" s="40" t="s">
        <v>12</v>
      </c>
      <c r="D142" s="73" t="s">
        <v>176</v>
      </c>
      <c r="E142" s="50" t="s">
        <v>25</v>
      </c>
      <c r="F142" s="100">
        <f>F143+F144</f>
        <v>55509.97</v>
      </c>
      <c r="G142" s="100">
        <f>G143+G144</f>
        <v>55509.97</v>
      </c>
      <c r="H142" s="97">
        <f t="shared" si="16"/>
        <v>0</v>
      </c>
      <c r="I142" s="93">
        <f t="shared" si="12"/>
        <v>100</v>
      </c>
    </row>
    <row r="143" spans="1:9" ht="23.25" customHeight="1">
      <c r="A143" s="43" t="s">
        <v>56</v>
      </c>
      <c r="B143" s="40" t="s">
        <v>18</v>
      </c>
      <c r="C143" s="40" t="s">
        <v>12</v>
      </c>
      <c r="D143" s="73" t="s">
        <v>176</v>
      </c>
      <c r="E143" s="50" t="s">
        <v>23</v>
      </c>
      <c r="F143" s="54">
        <v>42634.4</v>
      </c>
      <c r="G143" s="107">
        <v>42634.4</v>
      </c>
      <c r="H143" s="49">
        <f t="shared" si="16"/>
        <v>0</v>
      </c>
      <c r="I143" s="45">
        <f t="shared" si="12"/>
        <v>100</v>
      </c>
    </row>
    <row r="144" spans="1:9" ht="23.25" customHeight="1">
      <c r="A144" s="46" t="s">
        <v>57</v>
      </c>
      <c r="B144" s="40" t="s">
        <v>18</v>
      </c>
      <c r="C144" s="40" t="s">
        <v>12</v>
      </c>
      <c r="D144" s="73" t="s">
        <v>176</v>
      </c>
      <c r="E144" s="50" t="s">
        <v>58</v>
      </c>
      <c r="F144" s="54">
        <v>12875.57</v>
      </c>
      <c r="G144" s="107">
        <v>12875.57</v>
      </c>
      <c r="H144" s="49">
        <f t="shared" si="16"/>
        <v>0</v>
      </c>
      <c r="I144" s="45">
        <f t="shared" si="12"/>
        <v>100</v>
      </c>
    </row>
    <row r="145" spans="1:9" ht="23.25" customHeight="1">
      <c r="A145" s="43" t="s">
        <v>63</v>
      </c>
      <c r="B145" s="40" t="s">
        <v>18</v>
      </c>
      <c r="C145" s="40" t="s">
        <v>12</v>
      </c>
      <c r="D145" s="73" t="s">
        <v>173</v>
      </c>
      <c r="E145" s="50" t="s">
        <v>29</v>
      </c>
      <c r="F145" s="54">
        <v>301306</v>
      </c>
      <c r="G145" s="107">
        <v>301306</v>
      </c>
      <c r="H145" s="49">
        <f t="shared" si="16"/>
        <v>0</v>
      </c>
      <c r="I145" s="45">
        <f t="shared" si="12"/>
        <v>100</v>
      </c>
    </row>
    <row r="146" spans="1:9" ht="23.25" customHeight="1">
      <c r="A146" s="43" t="s">
        <v>63</v>
      </c>
      <c r="B146" s="40" t="s">
        <v>18</v>
      </c>
      <c r="C146" s="51" t="s">
        <v>12</v>
      </c>
      <c r="D146" s="109" t="s">
        <v>174</v>
      </c>
      <c r="E146" s="50" t="s">
        <v>29</v>
      </c>
      <c r="F146" s="54">
        <v>1474549.84</v>
      </c>
      <c r="G146" s="107">
        <v>1474549.84</v>
      </c>
      <c r="H146" s="49">
        <f t="shared" si="16"/>
        <v>0</v>
      </c>
      <c r="I146" s="45">
        <f t="shared" si="12"/>
        <v>100</v>
      </c>
    </row>
    <row r="147" spans="1:9" ht="23.25" customHeight="1">
      <c r="A147" s="43" t="s">
        <v>79</v>
      </c>
      <c r="B147" s="40" t="s">
        <v>18</v>
      </c>
      <c r="C147" s="51" t="s">
        <v>12</v>
      </c>
      <c r="D147" s="109" t="s">
        <v>174</v>
      </c>
      <c r="E147" s="50" t="s">
        <v>169</v>
      </c>
      <c r="F147" s="54">
        <v>28912.74</v>
      </c>
      <c r="G147" s="107">
        <v>28912.74</v>
      </c>
      <c r="H147" s="49">
        <f t="shared" si="16"/>
        <v>0</v>
      </c>
      <c r="I147" s="45">
        <f t="shared" si="12"/>
        <v>100</v>
      </c>
    </row>
    <row r="148" spans="1:9" ht="19.5" customHeight="1">
      <c r="A148" s="62" t="s">
        <v>159</v>
      </c>
      <c r="B148" s="33" t="s">
        <v>18</v>
      </c>
      <c r="C148" s="78" t="s">
        <v>18</v>
      </c>
      <c r="D148" s="47"/>
      <c r="E148" s="48"/>
      <c r="F148" s="100">
        <f>F149+F150+F151+F152</f>
        <v>199200</v>
      </c>
      <c r="G148" s="100">
        <f>G149+G150+G151+G152</f>
        <v>199200</v>
      </c>
      <c r="H148" s="97">
        <f t="shared" si="16"/>
        <v>0</v>
      </c>
      <c r="I148" s="93">
        <f t="shared" si="12"/>
        <v>100</v>
      </c>
    </row>
    <row r="149" spans="1:9" ht="23.25" customHeight="1">
      <c r="A149" s="43" t="s">
        <v>67</v>
      </c>
      <c r="B149" s="40" t="s">
        <v>18</v>
      </c>
      <c r="C149" s="51" t="s">
        <v>18</v>
      </c>
      <c r="D149" s="44" t="s">
        <v>160</v>
      </c>
      <c r="E149" s="50" t="s">
        <v>23</v>
      </c>
      <c r="F149" s="54">
        <v>145315</v>
      </c>
      <c r="G149" s="49">
        <v>145315</v>
      </c>
      <c r="H149" s="49">
        <f t="shared" si="16"/>
        <v>0</v>
      </c>
      <c r="I149" s="45">
        <f t="shared" si="12"/>
        <v>100</v>
      </c>
    </row>
    <row r="150" spans="1:9" ht="23.25" customHeight="1">
      <c r="A150" s="46" t="s">
        <v>57</v>
      </c>
      <c r="B150" s="40" t="s">
        <v>18</v>
      </c>
      <c r="C150" s="51" t="s">
        <v>18</v>
      </c>
      <c r="D150" s="44" t="s">
        <v>160</v>
      </c>
      <c r="E150" s="50" t="s">
        <v>58</v>
      </c>
      <c r="F150" s="54">
        <v>43885</v>
      </c>
      <c r="G150" s="49">
        <v>43885</v>
      </c>
      <c r="H150" s="49">
        <f t="shared" si="16"/>
        <v>0</v>
      </c>
      <c r="I150" s="45">
        <f t="shared" si="12"/>
        <v>100</v>
      </c>
    </row>
    <row r="151" spans="1:9" ht="28.5" customHeight="1">
      <c r="A151" s="43" t="s">
        <v>26</v>
      </c>
      <c r="B151" s="40" t="s">
        <v>18</v>
      </c>
      <c r="C151" s="51" t="s">
        <v>18</v>
      </c>
      <c r="D151" s="44" t="s">
        <v>160</v>
      </c>
      <c r="E151" s="50" t="s">
        <v>27</v>
      </c>
      <c r="F151" s="53">
        <v>3864</v>
      </c>
      <c r="G151" s="53">
        <v>3864</v>
      </c>
      <c r="H151" s="49">
        <f t="shared" si="16"/>
        <v>0</v>
      </c>
      <c r="I151" s="45">
        <f t="shared" si="12"/>
        <v>100</v>
      </c>
    </row>
    <row r="152" spans="1:9" ht="28.5" customHeight="1">
      <c r="A152" s="39" t="s">
        <v>63</v>
      </c>
      <c r="B152" s="40" t="s">
        <v>18</v>
      </c>
      <c r="C152" s="51" t="s">
        <v>18</v>
      </c>
      <c r="D152" s="44" t="s">
        <v>160</v>
      </c>
      <c r="E152" s="50" t="s">
        <v>29</v>
      </c>
      <c r="F152" s="53">
        <v>6136</v>
      </c>
      <c r="G152" s="49">
        <v>6136</v>
      </c>
      <c r="H152" s="49">
        <f t="shared" si="16"/>
        <v>0</v>
      </c>
      <c r="I152" s="45">
        <f t="shared" si="12"/>
        <v>100</v>
      </c>
    </row>
    <row r="153" spans="1:9" ht="1.5" customHeight="1" hidden="1">
      <c r="A153" s="46" t="s">
        <v>57</v>
      </c>
      <c r="B153" s="40" t="s">
        <v>18</v>
      </c>
      <c r="C153" s="40" t="s">
        <v>12</v>
      </c>
      <c r="D153" s="44" t="s">
        <v>131</v>
      </c>
      <c r="E153" s="50" t="s">
        <v>58</v>
      </c>
      <c r="F153" s="53"/>
      <c r="G153" s="49">
        <v>0</v>
      </c>
      <c r="H153" s="49">
        <f t="shared" si="16"/>
        <v>0</v>
      </c>
      <c r="I153" s="31" t="e">
        <f t="shared" si="12"/>
        <v>#DIV/0!</v>
      </c>
    </row>
    <row r="154" spans="1:9" ht="12.75">
      <c r="A154" s="62" t="s">
        <v>132</v>
      </c>
      <c r="B154" s="33" t="s">
        <v>21</v>
      </c>
      <c r="C154" s="78"/>
      <c r="D154" s="79"/>
      <c r="E154" s="80"/>
      <c r="F154" s="94">
        <f>SUM(F155)</f>
        <v>996535.0800000001</v>
      </c>
      <c r="G154" s="94">
        <f>SUM(G155)</f>
        <v>975466.76</v>
      </c>
      <c r="H154" s="97">
        <f t="shared" si="16"/>
        <v>21068.320000000065</v>
      </c>
      <c r="I154" s="93">
        <f>G154/F154*100</f>
        <v>97.88584261378936</v>
      </c>
    </row>
    <row r="155" spans="1:9" ht="12.75">
      <c r="A155" s="81" t="s">
        <v>40</v>
      </c>
      <c r="B155" s="33" t="s">
        <v>21</v>
      </c>
      <c r="C155" s="33" t="s">
        <v>5</v>
      </c>
      <c r="D155" s="71"/>
      <c r="E155" s="71"/>
      <c r="F155" s="95">
        <f>F156</f>
        <v>996535.0800000001</v>
      </c>
      <c r="G155" s="95">
        <f>G156</f>
        <v>975466.76</v>
      </c>
      <c r="H155" s="97">
        <f t="shared" si="16"/>
        <v>21068.320000000065</v>
      </c>
      <c r="I155" s="93">
        <f aca="true" t="shared" si="17" ref="I155:I171">G155/F155*100</f>
        <v>97.88584261378936</v>
      </c>
    </row>
    <row r="156" spans="1:9" ht="12.75">
      <c r="A156" s="82" t="s">
        <v>133</v>
      </c>
      <c r="B156" s="40" t="s">
        <v>21</v>
      </c>
      <c r="C156" s="40" t="s">
        <v>5</v>
      </c>
      <c r="D156" s="73" t="s">
        <v>134</v>
      </c>
      <c r="E156" s="73"/>
      <c r="F156" s="96">
        <f>F157+F160+F161+F162+F164+F165+F166+F167+F168+F163+F158+F159</f>
        <v>996535.0800000001</v>
      </c>
      <c r="G156" s="96">
        <f>G157+G160+G161+G162+G164+G165+G166+G167+G168+G163+G158+G159</f>
        <v>975466.76</v>
      </c>
      <c r="H156" s="49">
        <f t="shared" si="16"/>
        <v>21068.320000000065</v>
      </c>
      <c r="I156" s="45">
        <f t="shared" si="17"/>
        <v>97.88584261378936</v>
      </c>
    </row>
    <row r="157" spans="1:9" ht="12.75">
      <c r="A157" s="42" t="s">
        <v>136</v>
      </c>
      <c r="B157" s="40" t="s">
        <v>21</v>
      </c>
      <c r="C157" s="40" t="s">
        <v>5</v>
      </c>
      <c r="D157" s="73" t="s">
        <v>161</v>
      </c>
      <c r="E157" s="109">
        <v>112</v>
      </c>
      <c r="F157" s="99">
        <v>600</v>
      </c>
      <c r="G157" s="99">
        <v>600</v>
      </c>
      <c r="H157" s="49">
        <f aca="true" t="shared" si="18" ref="H157:H165">F157-G157</f>
        <v>0</v>
      </c>
      <c r="I157" s="45">
        <f aca="true" t="shared" si="19" ref="I157:I163">G157/F157*100</f>
        <v>100</v>
      </c>
    </row>
    <row r="158" spans="1:9" ht="24.75" customHeight="1">
      <c r="A158" s="43" t="s">
        <v>135</v>
      </c>
      <c r="B158" s="40" t="s">
        <v>21</v>
      </c>
      <c r="C158" s="40" t="s">
        <v>5</v>
      </c>
      <c r="D158" s="73" t="s">
        <v>181</v>
      </c>
      <c r="E158" s="109">
        <v>111</v>
      </c>
      <c r="F158" s="99">
        <v>12350.23</v>
      </c>
      <c r="G158" s="99">
        <v>12350.23</v>
      </c>
      <c r="H158" s="49">
        <f t="shared" si="18"/>
        <v>0</v>
      </c>
      <c r="I158" s="45">
        <f t="shared" si="19"/>
        <v>100</v>
      </c>
    </row>
    <row r="159" spans="1:9" ht="26.25" customHeight="1">
      <c r="A159" s="46" t="s">
        <v>137</v>
      </c>
      <c r="B159" s="40" t="s">
        <v>21</v>
      </c>
      <c r="C159" s="40" t="s">
        <v>5</v>
      </c>
      <c r="D159" s="73" t="s">
        <v>181</v>
      </c>
      <c r="E159" s="109">
        <v>119</v>
      </c>
      <c r="F159" s="99">
        <v>3729.77</v>
      </c>
      <c r="G159" s="99">
        <v>3729.77</v>
      </c>
      <c r="H159" s="49">
        <f t="shared" si="18"/>
        <v>0</v>
      </c>
      <c r="I159" s="45">
        <f t="shared" si="19"/>
        <v>100</v>
      </c>
    </row>
    <row r="160" spans="1:9" ht="24" customHeight="1">
      <c r="A160" s="43" t="s">
        <v>135</v>
      </c>
      <c r="B160" s="40" t="s">
        <v>21</v>
      </c>
      <c r="C160" s="40" t="s">
        <v>5</v>
      </c>
      <c r="D160" s="73" t="s">
        <v>167</v>
      </c>
      <c r="E160" s="109">
        <v>111</v>
      </c>
      <c r="F160" s="99">
        <v>63805.12</v>
      </c>
      <c r="G160" s="99">
        <v>63805.12</v>
      </c>
      <c r="H160" s="49">
        <f t="shared" si="18"/>
        <v>0</v>
      </c>
      <c r="I160" s="45">
        <f t="shared" si="19"/>
        <v>100</v>
      </c>
    </row>
    <row r="161" spans="1:9" ht="33.75" customHeight="1">
      <c r="A161" s="46" t="s">
        <v>137</v>
      </c>
      <c r="B161" s="40" t="s">
        <v>21</v>
      </c>
      <c r="C161" s="40" t="s">
        <v>5</v>
      </c>
      <c r="D161" s="73" t="s">
        <v>167</v>
      </c>
      <c r="E161" s="109">
        <v>119</v>
      </c>
      <c r="F161" s="99">
        <v>19269.15</v>
      </c>
      <c r="G161" s="99">
        <v>19269.15</v>
      </c>
      <c r="H161" s="49">
        <f t="shared" si="18"/>
        <v>0</v>
      </c>
      <c r="I161" s="45">
        <f t="shared" si="19"/>
        <v>100</v>
      </c>
    </row>
    <row r="162" spans="1:9" ht="25.5" customHeight="1">
      <c r="A162" s="43" t="s">
        <v>63</v>
      </c>
      <c r="B162" s="40" t="s">
        <v>21</v>
      </c>
      <c r="C162" s="40" t="s">
        <v>5</v>
      </c>
      <c r="D162" s="73" t="s">
        <v>167</v>
      </c>
      <c r="E162" s="109">
        <v>244</v>
      </c>
      <c r="F162" s="99">
        <v>267768.4</v>
      </c>
      <c r="G162" s="99">
        <v>267768.4</v>
      </c>
      <c r="H162" s="49">
        <f t="shared" si="18"/>
        <v>0</v>
      </c>
      <c r="I162" s="45">
        <f t="shared" si="19"/>
        <v>100</v>
      </c>
    </row>
    <row r="163" spans="1:9" ht="17.25" customHeight="1">
      <c r="A163" s="43" t="s">
        <v>162</v>
      </c>
      <c r="B163" s="40" t="s">
        <v>21</v>
      </c>
      <c r="C163" s="40" t="s">
        <v>5</v>
      </c>
      <c r="D163" s="73" t="s">
        <v>167</v>
      </c>
      <c r="E163" s="109">
        <v>831</v>
      </c>
      <c r="F163" s="99">
        <v>13279.62</v>
      </c>
      <c r="G163" s="99">
        <v>13279.62</v>
      </c>
      <c r="H163" s="49">
        <f t="shared" si="18"/>
        <v>0</v>
      </c>
      <c r="I163" s="45">
        <f t="shared" si="19"/>
        <v>100</v>
      </c>
    </row>
    <row r="164" spans="1:9" ht="24" customHeight="1">
      <c r="A164" s="43" t="s">
        <v>135</v>
      </c>
      <c r="B164" s="40" t="s">
        <v>21</v>
      </c>
      <c r="C164" s="40" t="s">
        <v>5</v>
      </c>
      <c r="D164" s="73" t="s">
        <v>122</v>
      </c>
      <c r="E164" s="44" t="s">
        <v>41</v>
      </c>
      <c r="F164" s="54">
        <v>420986.65</v>
      </c>
      <c r="G164" s="49">
        <v>420986.65</v>
      </c>
      <c r="H164" s="49">
        <f t="shared" si="18"/>
        <v>0</v>
      </c>
      <c r="I164" s="45">
        <f t="shared" si="17"/>
        <v>100</v>
      </c>
    </row>
    <row r="165" spans="1:9" ht="12.75">
      <c r="A165" s="42" t="s">
        <v>136</v>
      </c>
      <c r="B165" s="40" t="s">
        <v>21</v>
      </c>
      <c r="C165" s="40" t="s">
        <v>5</v>
      </c>
      <c r="D165" s="73" t="s">
        <v>122</v>
      </c>
      <c r="E165" s="44" t="s">
        <v>42</v>
      </c>
      <c r="F165" s="54">
        <v>5900</v>
      </c>
      <c r="G165" s="49">
        <v>5900</v>
      </c>
      <c r="H165" s="49">
        <f t="shared" si="18"/>
        <v>0</v>
      </c>
      <c r="I165" s="45">
        <f t="shared" si="17"/>
        <v>100</v>
      </c>
    </row>
    <row r="166" spans="1:9" ht="24">
      <c r="A166" s="46" t="s">
        <v>137</v>
      </c>
      <c r="B166" s="40" t="s">
        <v>21</v>
      </c>
      <c r="C166" s="40" t="s">
        <v>5</v>
      </c>
      <c r="D166" s="73" t="s">
        <v>122</v>
      </c>
      <c r="E166" s="44" t="s">
        <v>138</v>
      </c>
      <c r="F166" s="54">
        <v>127137.96</v>
      </c>
      <c r="G166" s="49">
        <v>127137.96</v>
      </c>
      <c r="H166" s="49">
        <f aca="true" t="shared" si="20" ref="H166:H177">F166-G166</f>
        <v>0</v>
      </c>
      <c r="I166" s="45">
        <f t="shared" si="17"/>
        <v>100</v>
      </c>
    </row>
    <row r="167" spans="1:9" ht="24">
      <c r="A167" s="43" t="s">
        <v>63</v>
      </c>
      <c r="B167" s="40" t="s">
        <v>21</v>
      </c>
      <c r="C167" s="40" t="s">
        <v>5</v>
      </c>
      <c r="D167" s="73" t="s">
        <v>122</v>
      </c>
      <c r="E167" s="50" t="s">
        <v>29</v>
      </c>
      <c r="F167" s="54">
        <v>51698.54</v>
      </c>
      <c r="G167" s="49">
        <v>30630.22</v>
      </c>
      <c r="H167" s="49">
        <f t="shared" si="20"/>
        <v>21068.32</v>
      </c>
      <c r="I167" s="45">
        <f t="shared" si="17"/>
        <v>59.24774664816454</v>
      </c>
    </row>
    <row r="168" spans="1:9" ht="12.75">
      <c r="A168" s="43" t="s">
        <v>68</v>
      </c>
      <c r="B168" s="40" t="s">
        <v>21</v>
      </c>
      <c r="C168" s="40" t="s">
        <v>5</v>
      </c>
      <c r="D168" s="73" t="s">
        <v>122</v>
      </c>
      <c r="E168" s="50" t="s">
        <v>30</v>
      </c>
      <c r="F168" s="54">
        <f>F169+F171+F170</f>
        <v>10009.64</v>
      </c>
      <c r="G168" s="49">
        <f>G169+G170+G171</f>
        <v>10009.64</v>
      </c>
      <c r="H168" s="49">
        <f t="shared" si="20"/>
        <v>0</v>
      </c>
      <c r="I168" s="45">
        <f t="shared" si="17"/>
        <v>100</v>
      </c>
    </row>
    <row r="169" spans="1:9" ht="12.75">
      <c r="A169" s="43" t="s">
        <v>69</v>
      </c>
      <c r="B169" s="40" t="s">
        <v>21</v>
      </c>
      <c r="C169" s="40" t="s">
        <v>5</v>
      </c>
      <c r="D169" s="73" t="s">
        <v>122</v>
      </c>
      <c r="E169" s="50" t="s">
        <v>31</v>
      </c>
      <c r="F169" s="54">
        <v>236.4</v>
      </c>
      <c r="G169" s="49">
        <v>236.4</v>
      </c>
      <c r="H169" s="49">
        <f t="shared" si="20"/>
        <v>0</v>
      </c>
      <c r="I169" s="45">
        <f t="shared" si="17"/>
        <v>100</v>
      </c>
    </row>
    <row r="170" spans="1:9" ht="12" customHeight="1">
      <c r="A170" s="43" t="s">
        <v>32</v>
      </c>
      <c r="B170" s="40" t="s">
        <v>21</v>
      </c>
      <c r="C170" s="40" t="s">
        <v>5</v>
      </c>
      <c r="D170" s="73" t="s">
        <v>122</v>
      </c>
      <c r="E170" s="50" t="s">
        <v>33</v>
      </c>
      <c r="F170" s="54">
        <v>7098</v>
      </c>
      <c r="G170" s="49">
        <v>7098</v>
      </c>
      <c r="H170" s="49">
        <f t="shared" si="20"/>
        <v>0</v>
      </c>
      <c r="I170" s="45">
        <f t="shared" si="17"/>
        <v>100</v>
      </c>
    </row>
    <row r="171" spans="1:9" ht="12" customHeight="1">
      <c r="A171" s="106" t="s">
        <v>71</v>
      </c>
      <c r="B171" s="40" t="s">
        <v>21</v>
      </c>
      <c r="C171" s="40" t="s">
        <v>5</v>
      </c>
      <c r="D171" s="73" t="s">
        <v>122</v>
      </c>
      <c r="E171" s="50" t="s">
        <v>72</v>
      </c>
      <c r="F171" s="54">
        <v>2675.24</v>
      </c>
      <c r="G171" s="49">
        <v>2675.24</v>
      </c>
      <c r="H171" s="49">
        <f t="shared" si="20"/>
        <v>0</v>
      </c>
      <c r="I171" s="45">
        <f t="shared" si="17"/>
        <v>100</v>
      </c>
    </row>
    <row r="172" spans="1:9" ht="12.75">
      <c r="A172" s="83" t="s">
        <v>22</v>
      </c>
      <c r="B172" s="84">
        <v>10</v>
      </c>
      <c r="C172" s="84"/>
      <c r="D172" s="84"/>
      <c r="E172" s="85"/>
      <c r="F172" s="98">
        <f>F173</f>
        <v>95996.67</v>
      </c>
      <c r="G172" s="98">
        <f>G173</f>
        <v>95996.67</v>
      </c>
      <c r="H172" s="97">
        <f t="shared" si="20"/>
        <v>0</v>
      </c>
      <c r="I172" s="93">
        <f aca="true" t="shared" si="21" ref="I172:I178">G172/F172*100</f>
        <v>100</v>
      </c>
    </row>
    <row r="173" spans="1:9" ht="12.75">
      <c r="A173" s="83" t="s">
        <v>43</v>
      </c>
      <c r="B173" s="86">
        <v>10</v>
      </c>
      <c r="C173" s="33" t="s">
        <v>5</v>
      </c>
      <c r="D173" s="78"/>
      <c r="E173" s="48"/>
      <c r="F173" s="94">
        <f>SUM(F174)</f>
        <v>95996.67</v>
      </c>
      <c r="G173" s="94">
        <f>SUM(G174)</f>
        <v>95996.67</v>
      </c>
      <c r="H173" s="97">
        <f t="shared" si="20"/>
        <v>0</v>
      </c>
      <c r="I173" s="93">
        <f t="shared" si="21"/>
        <v>100</v>
      </c>
    </row>
    <row r="174" spans="1:9" ht="12.75">
      <c r="A174" s="87" t="s">
        <v>44</v>
      </c>
      <c r="B174" s="88">
        <v>10</v>
      </c>
      <c r="C174" s="40" t="s">
        <v>5</v>
      </c>
      <c r="D174" s="51" t="s">
        <v>139</v>
      </c>
      <c r="E174" s="50"/>
      <c r="F174" s="99">
        <f aca="true" t="shared" si="22" ref="F174:G176">F175</f>
        <v>95996.67</v>
      </c>
      <c r="G174" s="99">
        <f t="shared" si="22"/>
        <v>95996.67</v>
      </c>
      <c r="H174" s="49">
        <f t="shared" si="20"/>
        <v>0</v>
      </c>
      <c r="I174" s="45">
        <f t="shared" si="21"/>
        <v>100</v>
      </c>
    </row>
    <row r="175" spans="1:9" ht="12.75">
      <c r="A175" s="87" t="s">
        <v>140</v>
      </c>
      <c r="B175" s="88">
        <v>10</v>
      </c>
      <c r="C175" s="40" t="s">
        <v>5</v>
      </c>
      <c r="D175" s="51" t="s">
        <v>125</v>
      </c>
      <c r="E175" s="50"/>
      <c r="F175" s="99">
        <f t="shared" si="22"/>
        <v>95996.67</v>
      </c>
      <c r="G175" s="99">
        <f t="shared" si="22"/>
        <v>95996.67</v>
      </c>
      <c r="H175" s="49">
        <f t="shared" si="20"/>
        <v>0</v>
      </c>
      <c r="I175" s="45">
        <f t="shared" si="21"/>
        <v>100</v>
      </c>
    </row>
    <row r="176" spans="1:9" ht="12.75">
      <c r="A176" s="89" t="s">
        <v>141</v>
      </c>
      <c r="B176" s="88">
        <v>10</v>
      </c>
      <c r="C176" s="40" t="s">
        <v>5</v>
      </c>
      <c r="D176" s="51" t="s">
        <v>125</v>
      </c>
      <c r="E176" s="50" t="s">
        <v>142</v>
      </c>
      <c r="F176" s="99">
        <f t="shared" si="22"/>
        <v>95996.67</v>
      </c>
      <c r="G176" s="99">
        <f t="shared" si="22"/>
        <v>95996.67</v>
      </c>
      <c r="H176" s="49">
        <f t="shared" si="20"/>
        <v>0</v>
      </c>
      <c r="I176" s="45">
        <f t="shared" si="21"/>
        <v>100</v>
      </c>
    </row>
    <row r="177" spans="1:9" ht="24">
      <c r="A177" s="90" t="s">
        <v>143</v>
      </c>
      <c r="B177" s="88">
        <v>10</v>
      </c>
      <c r="C177" s="40" t="s">
        <v>5</v>
      </c>
      <c r="D177" s="51" t="s">
        <v>125</v>
      </c>
      <c r="E177" s="50" t="s">
        <v>154</v>
      </c>
      <c r="F177" s="99">
        <v>95996.67</v>
      </c>
      <c r="G177" s="49">
        <v>95996.67</v>
      </c>
      <c r="H177" s="49">
        <f t="shared" si="20"/>
        <v>0</v>
      </c>
      <c r="I177" s="45">
        <f t="shared" si="21"/>
        <v>100</v>
      </c>
    </row>
    <row r="178" spans="1:9" ht="12.75">
      <c r="A178" s="91" t="s">
        <v>144</v>
      </c>
      <c r="B178" s="28"/>
      <c r="C178" s="28"/>
      <c r="D178" s="28"/>
      <c r="E178" s="28"/>
      <c r="F178" s="98">
        <f>F172+F154+F100+F58+F11+F98+F94</f>
        <v>7406226.81</v>
      </c>
      <c r="G178" s="98">
        <f>G172+G154+G100+G58+G11+G98+G94</f>
        <v>6990539.76</v>
      </c>
      <c r="H178" s="98">
        <f>H172+H154+H100+H68+H58+H11</f>
        <v>405687.0500000002</v>
      </c>
      <c r="I178" s="93">
        <f t="shared" si="21"/>
        <v>94.38733027405084</v>
      </c>
    </row>
  </sheetData>
  <sheetProtection/>
  <mergeCells count="3">
    <mergeCell ref="A5:E5"/>
    <mergeCell ref="A7:E7"/>
    <mergeCell ref="A6:E6"/>
  </mergeCells>
  <printOptions/>
  <pageMargins left="0.5118110236220472" right="0.15748031496062992" top="0.6299212598425197" bottom="0.3937007874015748" header="0.5905511811023623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2020-03-06T04:59:16Z</cp:lastPrinted>
  <dcterms:created xsi:type="dcterms:W3CDTF">1996-10-08T23:32:33Z</dcterms:created>
  <dcterms:modified xsi:type="dcterms:W3CDTF">2020-03-06T04:59:33Z</dcterms:modified>
  <cp:category/>
  <cp:version/>
  <cp:contentType/>
  <cp:contentStatus/>
</cp:coreProperties>
</file>